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796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3'!$A$2:$S$34</definedName>
  </definedNames>
  <calcPr fullCalcOnLoad="1"/>
</workbook>
</file>

<file path=xl/sharedStrings.xml><?xml version="1.0" encoding="utf-8"?>
<sst xmlns="http://schemas.openxmlformats.org/spreadsheetml/2006/main" count="70" uniqueCount="58">
  <si>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</si>
  <si>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</si>
  <si>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</si>
  <si>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</si>
  <si>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</si>
  <si>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</si>
  <si>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</si>
  <si>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</si>
  <si>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</si>
  <si>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</si>
  <si>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</si>
  <si>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</si>
  <si>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</si>
  <si>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</si>
  <si>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</si>
  <si>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</si>
  <si>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</si>
  <si>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</si>
  <si>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</si>
  <si>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</si>
  <si>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</si>
  <si>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</si>
  <si>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</si>
  <si>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</si>
  <si>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</si>
  <si>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</si>
  <si>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</si>
  <si>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</si>
  <si>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</si>
  <si>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</si>
  <si>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</si>
  <si>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</si>
  <si>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</si>
  <si>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</si>
  <si>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</si>
  <si>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</si>
  <si>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</si>
  <si>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</si>
  <si>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</si>
  <si>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 xml:space="preserve">Ремонт автодороги  в  пос.Вырица , ул. Повассара от Сиверского шоссе до ул. Соболевского </t>
  </si>
  <si>
    <t xml:space="preserve">Ремонт автодороги   пр. Урицкого в п.  Вырица   от  д.161 до д.173 </t>
  </si>
  <si>
    <t>Муниципальное образование Вырицкое городское поселение Гатчинскогомуниципального района Ленинградской области</t>
  </si>
  <si>
    <t xml:space="preserve">                   Главный бухгалтер ________________ /О. А. Яковлева/ </t>
  </si>
  <si>
    <t>Исполнитель: Яковлева О.А., тел.(81371)49-219</t>
  </si>
  <si>
    <t>Ремонт автомобильной дороги по ул. Песочная (от пр-та Урицкий до ул. Комарова) в п. Вырица</t>
  </si>
  <si>
    <t>Ремонт автомобильной дороги по ул. Пильный пр-т (от ул.Охотничья до ул. Боровой -350м. И от Пильного пр-та до Сиверского шоссе -80 м) в п. Вырица</t>
  </si>
  <si>
    <t>Ремонт автомобильной дороги по ул. Рабочая (от Сиверского шоссе до д.37А по ул. Рабочая) в п. Вырица</t>
  </si>
  <si>
    <t>Ремонт автомобильной дороги по ул. Андреевской (от Сиверского шоссе до ул. Соболевского) в п. Вырица</t>
  </si>
  <si>
    <t>1.1.3</t>
  </si>
  <si>
    <t>1.1.4</t>
  </si>
  <si>
    <t>1.1.5</t>
  </si>
  <si>
    <t>1.1.6</t>
  </si>
  <si>
    <t>№1079 от 10.04.2020</t>
  </si>
  <si>
    <t>№484 от 28.02.2020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</si>
  <si>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01.01.2021 года</t>
  </si>
  <si>
    <t xml:space="preserve">                  Глава администрации _______________ /М.В. Хомченко/ </t>
  </si>
  <si>
    <t>Увеличение длины за счет радиуса поворота дороги.</t>
  </si>
  <si>
    <t>Округление.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</si>
</sst>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"/>
    <numFmt numFmtId="189" formatCode="0.0%"/>
    <numFmt numFmtId="190" formatCode="#,##0.0"/>
    <numFmt numFmtId="191" formatCode="[$€-2]\ ###,000_);[Red]\([$€-2]\ ###,000\)"/>
    <numFmt numFmtId="192" formatCode="#,##0.00000"/>
    <numFmt numFmtId="193" formatCode="#,##0.0000"/>
    <numFmt numFmtId="194" formatCode="0.0000"/>
    <numFmt numFmtId="195" formatCode="0.00000"/>
  </numFmts>
  <fonts count="6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i/>
      <sz val="9"/>
      <name val="Times New Roman Cyr"/>
      <family val="1"/>
    </font>
    <font>
      <b/>
      <i/>
      <sz val="9"/>
      <name val="Times New Roman"/>
      <family val="1"/>
    </font>
    <font>
      <i/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4" fontId="6" fillId="33" borderId="0" xfId="0" applyNumberFormat="1" applyFont="1" applyFill="1" applyAlignment="1">
      <alignment horizontal="center" vertical="center" wrapText="1"/>
    </xf>
    <xf numFmtId="183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3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9" fontId="13" fillId="0" borderId="10" xfId="58" applyNumberFormat="1" applyFont="1" applyFill="1" applyBorder="1" applyAlignment="1">
      <alignment horizontal="center" vertical="center" wrapText="1"/>
    </xf>
    <xf numFmtId="189" fontId="13" fillId="0" borderId="11" xfId="5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89" fontId="15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9" fontId="13" fillId="0" borderId="13" xfId="58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189" fontId="13" fillId="0" borderId="14" xfId="58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3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center" vertical="center" wrapText="1"/>
    </xf>
    <xf numFmtId="2" fontId="29" fillId="33" borderId="13" xfId="0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4" fontId="29" fillId="33" borderId="11" xfId="0" applyNumberFormat="1" applyFont="1" applyFill="1" applyBorder="1" applyAlignment="1">
      <alignment horizontal="center" vertical="center" wrapText="1"/>
    </xf>
    <xf numFmtId="4" fontId="29" fillId="0" borderId="11" xfId="58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4" fontId="13" fillId="0" borderId="10" xfId="58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0" borderId="11" xfId="58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30" fillId="0" borderId="15" xfId="53" applyNumberFormat="1" applyFont="1" applyFill="1" applyBorder="1" applyAlignment="1">
      <alignment horizontal="center" vertical="center" wrapText="1"/>
      <protection/>
    </xf>
    <xf numFmtId="4" fontId="29" fillId="0" borderId="13" xfId="58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" fontId="29" fillId="0" borderId="10" xfId="58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2" fontId="29" fillId="33" borderId="13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3" fillId="0" borderId="0" xfId="58" applyNumberFormat="1" applyFont="1" applyFill="1" applyBorder="1" applyAlignment="1">
      <alignment horizontal="center" vertical="center" wrapText="1"/>
    </xf>
    <xf numFmtId="189" fontId="13" fillId="0" borderId="0" xfId="58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94" fontId="30" fillId="0" borderId="15" xfId="53" applyNumberFormat="1" applyFont="1" applyFill="1" applyBorder="1" applyAlignment="1">
      <alignment horizontal="center" vertical="center" wrapText="1"/>
      <protection/>
    </xf>
    <xf numFmtId="194" fontId="29" fillId="33" borderId="13" xfId="0" applyNumberFormat="1" applyFont="1" applyFill="1" applyBorder="1" applyAlignment="1">
      <alignment horizontal="center" vertical="center" wrapText="1"/>
    </xf>
    <xf numFmtId="194" fontId="29" fillId="33" borderId="11" xfId="0" applyNumberFormat="1" applyFont="1" applyFill="1" applyBorder="1" applyAlignment="1">
      <alignment horizontal="center" vertical="center" wrapText="1"/>
    </xf>
    <xf numFmtId="194" fontId="29" fillId="33" borderId="10" xfId="0" applyNumberFormat="1" applyFont="1" applyFill="1" applyBorder="1" applyAlignment="1">
      <alignment horizontal="center" vertical="center" wrapText="1"/>
    </xf>
    <xf numFmtId="194" fontId="30" fillId="0" borderId="14" xfId="0" applyNumberFormat="1" applyFont="1" applyBorder="1" applyAlignment="1">
      <alignment horizontal="center" vertical="center" wrapText="1"/>
    </xf>
    <xf numFmtId="194" fontId="13" fillId="33" borderId="10" xfId="0" applyNumberFormat="1" applyFont="1" applyFill="1" applyBorder="1" applyAlignment="1">
      <alignment horizontal="center" vertical="center" wrapText="1"/>
    </xf>
    <xf numFmtId="194" fontId="13" fillId="33" borderId="10" xfId="0" applyNumberFormat="1" applyFont="1" applyFill="1" applyBorder="1" applyAlignment="1">
      <alignment horizontal="center" vertical="center" wrapText="1"/>
    </xf>
    <xf numFmtId="195" fontId="13" fillId="33" borderId="10" xfId="0" applyNumberFormat="1" applyFont="1" applyFill="1" applyBorder="1" applyAlignment="1">
      <alignment horizontal="center" vertical="center" wrapText="1"/>
    </xf>
    <xf numFmtId="195" fontId="13" fillId="33" borderId="10" xfId="0" applyNumberFormat="1" applyFont="1" applyFill="1" applyBorder="1" applyAlignment="1">
      <alignment horizontal="center" vertical="center" wrapText="1"/>
    </xf>
    <xf numFmtId="195" fontId="30" fillId="0" borderId="14" xfId="0" applyNumberFormat="1" applyFont="1" applyBorder="1" applyAlignment="1">
      <alignment horizontal="center" vertical="center" wrapText="1"/>
    </xf>
    <xf numFmtId="195" fontId="30" fillId="0" borderId="15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182" fontId="10" fillId="0" borderId="0" xfId="0" applyNumberFormat="1" applyFont="1" applyAlignment="1">
      <alignment horizontal="center" vertical="center" wrapText="1"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34" borderId="0" xfId="0" applyFont="1" applyFill="1" applyAlignment="1">
      <alignment horizontal="center" vertical="center" wrapText="1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183" fontId="10" fillId="33" borderId="21" xfId="0" applyNumberFormat="1" applyFont="1" applyFill="1" applyBorder="1" applyAlignment="1">
      <alignment horizontal="center" vertical="center" wrapText="1"/>
    </xf>
    <xf numFmtId="183" fontId="10" fillId="33" borderId="23" xfId="0" applyNumberFormat="1" applyFont="1" applyFill="1" applyBorder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4"/>
  <sheetViews>
    <sheetView tabSelected="1" workbookViewId="0" topLeftCell="A2">
      <selection activeCell="E7" sqref="E7:E8"/>
    </sheetView>
  </sheetViews>
  <sheetFormatPr defaultColWidth="9.00390625" defaultRowHeight="12.75"/>
  <cols>
    <col min="1" max="1" width="4.875" style="0" customWidth="1"/>
    <col min="2" max="2" width="16.75390625" style="0" customWidth="1"/>
    <col min="3" max="3" width="9.25390625" style="0" customWidth="1"/>
    <col min="4" max="4" width="12.75390625" style="0" customWidth="1"/>
    <col min="5" max="5" width="13.00390625" style="0" customWidth="1"/>
    <col min="6" max="6" width="11.125" style="0" customWidth="1"/>
    <col min="7" max="8" width="12.00390625" style="0" customWidth="1"/>
    <col min="9" max="9" width="11.00390625" style="0" customWidth="1"/>
    <col min="10" max="10" width="13.875" style="0" customWidth="1"/>
    <col min="11" max="11" width="12.00390625" style="0" customWidth="1"/>
    <col min="12" max="12" width="13.00390625" style="0" customWidth="1"/>
    <col min="13" max="13" width="8.75390625" style="0" customWidth="1"/>
    <col min="14" max="14" width="8.00390625" style="0" customWidth="1"/>
    <col min="15" max="15" width="12.25390625" style="0" customWidth="1"/>
    <col min="16" max="16" width="14.00390625" style="0" customWidth="1"/>
    <col min="17" max="17" width="12.00390625" style="0" customWidth="1"/>
    <col min="18" max="18" width="16.75390625" style="0" customWidth="1"/>
  </cols>
  <sheetData>
    <row r="1" spans="2:18" ht="29.25" customHeight="1" hidden="1">
      <c r="B1" s="23"/>
      <c r="C1" s="17"/>
      <c r="D1" s="17"/>
      <c r="E1" s="17"/>
      <c r="F1" s="18"/>
      <c r="G1" s="17"/>
      <c r="H1" s="17"/>
      <c r="I1" s="18"/>
      <c r="J1" s="110" t="s">
        <v>13</v>
      </c>
      <c r="K1" s="110"/>
      <c r="L1" s="110"/>
      <c r="M1" s="110"/>
      <c r="N1" s="110"/>
      <c r="O1" s="110"/>
      <c r="P1" s="110"/>
      <c r="Q1" s="110"/>
      <c r="R1" s="110"/>
    </row>
    <row r="2" spans="2:18" ht="12.75" customHeight="1">
      <c r="B2" s="100" t="s">
        <v>54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29.2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9" ht="27.75" customHeight="1">
      <c r="A4" s="105" t="s">
        <v>0</v>
      </c>
      <c r="B4" s="105" t="s">
        <v>16</v>
      </c>
      <c r="C4" s="107" t="s">
        <v>30</v>
      </c>
      <c r="D4" s="108"/>
      <c r="E4" s="108"/>
      <c r="F4" s="109"/>
      <c r="G4" s="113" t="s">
        <v>24</v>
      </c>
      <c r="H4" s="129"/>
      <c r="I4" s="111"/>
      <c r="J4" s="113" t="s">
        <v>26</v>
      </c>
      <c r="K4" s="114"/>
      <c r="L4" s="115"/>
      <c r="M4" s="120" t="s">
        <v>36</v>
      </c>
      <c r="N4" s="120"/>
      <c r="O4" s="113" t="s">
        <v>18</v>
      </c>
      <c r="P4" s="114"/>
      <c r="Q4" s="115"/>
      <c r="R4" s="101" t="s">
        <v>37</v>
      </c>
      <c r="S4" s="101" t="s">
        <v>38</v>
      </c>
    </row>
    <row r="5" spans="1:19" ht="40.5" customHeight="1">
      <c r="A5" s="119"/>
      <c r="B5" s="119"/>
      <c r="C5" s="120" t="s">
        <v>19</v>
      </c>
      <c r="D5" s="121" t="s">
        <v>35</v>
      </c>
      <c r="E5" s="121"/>
      <c r="F5" s="121"/>
      <c r="G5" s="130"/>
      <c r="H5" s="131"/>
      <c r="I5" s="112"/>
      <c r="J5" s="116"/>
      <c r="K5" s="117"/>
      <c r="L5" s="118"/>
      <c r="M5" s="120"/>
      <c r="N5" s="120"/>
      <c r="O5" s="116"/>
      <c r="P5" s="117"/>
      <c r="Q5" s="118"/>
      <c r="R5" s="102"/>
      <c r="S5" s="102"/>
    </row>
    <row r="6" spans="1:19" ht="57" customHeight="1">
      <c r="A6" s="119"/>
      <c r="B6" s="119"/>
      <c r="C6" s="120"/>
      <c r="D6" s="120" t="s">
        <v>23</v>
      </c>
      <c r="E6" s="120" t="s">
        <v>17</v>
      </c>
      <c r="F6" s="120"/>
      <c r="G6" s="101" t="s">
        <v>25</v>
      </c>
      <c r="H6" s="108" t="s">
        <v>31</v>
      </c>
      <c r="I6" s="109"/>
      <c r="J6" s="101" t="s">
        <v>23</v>
      </c>
      <c r="K6" s="108" t="s">
        <v>17</v>
      </c>
      <c r="L6" s="109"/>
      <c r="M6" s="120"/>
      <c r="N6" s="120"/>
      <c r="O6" s="105" t="s">
        <v>27</v>
      </c>
      <c r="P6" s="125" t="s">
        <v>17</v>
      </c>
      <c r="Q6" s="126"/>
      <c r="R6" s="102"/>
      <c r="S6" s="102"/>
    </row>
    <row r="7" spans="1:19" ht="19.5" customHeight="1">
      <c r="A7" s="119"/>
      <c r="B7" s="119"/>
      <c r="C7" s="120"/>
      <c r="D7" s="120"/>
      <c r="E7" s="104" t="s">
        <v>11</v>
      </c>
      <c r="F7" s="104" t="s">
        <v>12</v>
      </c>
      <c r="G7" s="102"/>
      <c r="H7" s="104" t="s">
        <v>11</v>
      </c>
      <c r="I7" s="111" t="s">
        <v>12</v>
      </c>
      <c r="J7" s="102"/>
      <c r="K7" s="105" t="s">
        <v>11</v>
      </c>
      <c r="L7" s="105" t="s">
        <v>12</v>
      </c>
      <c r="M7" s="127" t="s">
        <v>33</v>
      </c>
      <c r="N7" s="127" t="s">
        <v>34</v>
      </c>
      <c r="O7" s="119"/>
      <c r="P7" s="104" t="s">
        <v>28</v>
      </c>
      <c r="Q7" s="104" t="s">
        <v>29</v>
      </c>
      <c r="R7" s="102"/>
      <c r="S7" s="102"/>
    </row>
    <row r="8" spans="1:19" ht="27.75" customHeight="1">
      <c r="A8" s="106"/>
      <c r="B8" s="106"/>
      <c r="C8" s="120"/>
      <c r="D8" s="120"/>
      <c r="E8" s="104"/>
      <c r="F8" s="104"/>
      <c r="G8" s="103"/>
      <c r="H8" s="104"/>
      <c r="I8" s="112"/>
      <c r="J8" s="103"/>
      <c r="K8" s="106"/>
      <c r="L8" s="106"/>
      <c r="M8" s="128"/>
      <c r="N8" s="128"/>
      <c r="O8" s="106"/>
      <c r="P8" s="104"/>
      <c r="Q8" s="104"/>
      <c r="R8" s="103"/>
      <c r="S8" s="103"/>
    </row>
    <row r="9" spans="1:19" ht="15.75" customHeight="1">
      <c r="A9" s="20">
        <v>1</v>
      </c>
      <c r="B9" s="20">
        <v>2</v>
      </c>
      <c r="C9" s="20">
        <v>3</v>
      </c>
      <c r="D9" s="20">
        <v>4</v>
      </c>
      <c r="E9" s="21">
        <v>5</v>
      </c>
      <c r="F9" s="20">
        <v>6</v>
      </c>
      <c r="G9" s="21">
        <v>7</v>
      </c>
      <c r="H9" s="20">
        <v>8</v>
      </c>
      <c r="I9" s="21">
        <v>9</v>
      </c>
      <c r="J9" s="20">
        <v>10</v>
      </c>
      <c r="K9" s="21">
        <v>11</v>
      </c>
      <c r="L9" s="20">
        <v>12</v>
      </c>
      <c r="M9" s="21">
        <v>13</v>
      </c>
      <c r="N9" s="20">
        <v>14</v>
      </c>
      <c r="O9" s="21">
        <v>15</v>
      </c>
      <c r="P9" s="20">
        <v>16</v>
      </c>
      <c r="Q9" s="21">
        <v>17</v>
      </c>
      <c r="R9" s="20">
        <v>18</v>
      </c>
      <c r="S9" s="20">
        <v>19</v>
      </c>
    </row>
    <row r="10" spans="1:19" ht="51" customHeight="1">
      <c r="A10" s="22"/>
      <c r="B10" s="45" t="s">
        <v>32</v>
      </c>
      <c r="C10" s="98">
        <f>C16</f>
        <v>3.7982500000000003</v>
      </c>
      <c r="D10" s="66">
        <f aca="true" t="shared" si="0" ref="D10:Q10">D16</f>
        <v>19776554</v>
      </c>
      <c r="E10" s="66">
        <f t="shared" si="0"/>
        <v>17028300</v>
      </c>
      <c r="F10" s="66">
        <f t="shared" si="0"/>
        <v>2748254</v>
      </c>
      <c r="G10" s="66">
        <f t="shared" si="0"/>
        <v>19547014.34</v>
      </c>
      <c r="H10" s="66">
        <f t="shared" si="0"/>
        <v>16827208.18</v>
      </c>
      <c r="I10" s="66">
        <f t="shared" si="0"/>
        <v>2719806.16</v>
      </c>
      <c r="J10" s="66">
        <f t="shared" si="0"/>
        <v>19547014.34</v>
      </c>
      <c r="K10" s="66">
        <f t="shared" si="0"/>
        <v>16827208.18</v>
      </c>
      <c r="L10" s="66">
        <f t="shared" si="0"/>
        <v>2719806.16</v>
      </c>
      <c r="M10" s="88">
        <f t="shared" si="0"/>
        <v>3.7985</v>
      </c>
      <c r="N10" s="88">
        <f t="shared" si="0"/>
        <v>3.7985</v>
      </c>
      <c r="O10" s="66">
        <f t="shared" si="0"/>
        <v>229539.66000000003</v>
      </c>
      <c r="P10" s="66">
        <f t="shared" si="0"/>
        <v>201091.82000000007</v>
      </c>
      <c r="Q10" s="66">
        <f t="shared" si="0"/>
        <v>28447.839999999982</v>
      </c>
      <c r="R10" s="19"/>
      <c r="S10" s="51"/>
    </row>
    <row r="11" spans="1:217" s="2" customFormat="1" ht="11.25" customHeight="1" thickBot="1">
      <c r="A11" s="31"/>
      <c r="B11" s="34" t="s">
        <v>20</v>
      </c>
      <c r="C11" s="54"/>
      <c r="D11" s="58"/>
      <c r="E11" s="58"/>
      <c r="F11" s="58"/>
      <c r="G11" s="58"/>
      <c r="H11" s="58"/>
      <c r="I11" s="58"/>
      <c r="J11" s="58"/>
      <c r="K11" s="58"/>
      <c r="L11" s="58"/>
      <c r="M11" s="89"/>
      <c r="N11" s="89"/>
      <c r="O11" s="58"/>
      <c r="P11" s="67"/>
      <c r="Q11" s="67"/>
      <c r="R11" s="28"/>
      <c r="S11" s="5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</row>
    <row r="12" spans="1:217" s="2" customFormat="1" ht="95.25" customHeight="1" hidden="1">
      <c r="A12" s="24" t="s">
        <v>6</v>
      </c>
      <c r="B12" s="35" t="s">
        <v>14</v>
      </c>
      <c r="C12" s="68"/>
      <c r="D12" s="69"/>
      <c r="E12" s="69"/>
      <c r="F12" s="59"/>
      <c r="G12" s="59"/>
      <c r="H12" s="69"/>
      <c r="I12" s="69"/>
      <c r="J12" s="59"/>
      <c r="K12" s="59"/>
      <c r="L12" s="59"/>
      <c r="M12" s="90"/>
      <c r="N12" s="90"/>
      <c r="O12" s="59"/>
      <c r="P12" s="60"/>
      <c r="Q12" s="60"/>
      <c r="R12" s="25"/>
      <c r="S12" s="5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12.75" customHeight="1" hidden="1">
      <c r="A13" s="6"/>
      <c r="B13" s="37" t="s">
        <v>10</v>
      </c>
      <c r="C13" s="55"/>
      <c r="D13" s="61"/>
      <c r="E13" s="61"/>
      <c r="F13" s="61"/>
      <c r="G13" s="61"/>
      <c r="H13" s="61"/>
      <c r="I13" s="61"/>
      <c r="J13" s="61"/>
      <c r="K13" s="61"/>
      <c r="L13" s="61"/>
      <c r="M13" s="91"/>
      <c r="N13" s="91"/>
      <c r="O13" s="61"/>
      <c r="P13" s="70"/>
      <c r="Q13" s="70"/>
      <c r="R13" s="15"/>
      <c r="S13" s="5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8.25" customHeight="1" hidden="1">
      <c r="A14" s="7" t="s">
        <v>7</v>
      </c>
      <c r="B14" s="36"/>
      <c r="C14" s="71"/>
      <c r="D14" s="72"/>
      <c r="E14" s="72"/>
      <c r="F14" s="61"/>
      <c r="G14" s="61"/>
      <c r="H14" s="72"/>
      <c r="I14" s="72"/>
      <c r="J14" s="61"/>
      <c r="K14" s="61"/>
      <c r="L14" s="61"/>
      <c r="M14" s="91"/>
      <c r="N14" s="91"/>
      <c r="O14" s="61"/>
      <c r="P14" s="70"/>
      <c r="Q14" s="70"/>
      <c r="R14" s="15"/>
      <c r="S14" s="5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11.25" customHeight="1" hidden="1" thickBot="1">
      <c r="A15" s="29" t="s">
        <v>8</v>
      </c>
      <c r="B15" s="30"/>
      <c r="C15" s="73"/>
      <c r="D15" s="74"/>
      <c r="E15" s="74"/>
      <c r="F15" s="58"/>
      <c r="G15" s="58"/>
      <c r="H15" s="74"/>
      <c r="I15" s="74"/>
      <c r="J15" s="58"/>
      <c r="K15" s="58"/>
      <c r="L15" s="58"/>
      <c r="M15" s="89"/>
      <c r="N15" s="89"/>
      <c r="O15" s="58"/>
      <c r="P15" s="67"/>
      <c r="Q15" s="67"/>
      <c r="R15" s="28"/>
      <c r="S15" s="5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60.75" customHeight="1" thickBot="1" thickTop="1">
      <c r="A16" s="32" t="s">
        <v>2</v>
      </c>
      <c r="B16" s="38" t="s">
        <v>21</v>
      </c>
      <c r="C16" s="97">
        <f>C18</f>
        <v>3.7982500000000003</v>
      </c>
      <c r="D16" s="75">
        <f aca="true" t="shared" si="1" ref="D16:Q16">D18</f>
        <v>19776554</v>
      </c>
      <c r="E16" s="75">
        <f t="shared" si="1"/>
        <v>17028300</v>
      </c>
      <c r="F16" s="75">
        <f t="shared" si="1"/>
        <v>2748254</v>
      </c>
      <c r="G16" s="75">
        <f t="shared" si="1"/>
        <v>19547014.34</v>
      </c>
      <c r="H16" s="75">
        <f t="shared" si="1"/>
        <v>16827208.18</v>
      </c>
      <c r="I16" s="75">
        <f t="shared" si="1"/>
        <v>2719806.16</v>
      </c>
      <c r="J16" s="75">
        <f t="shared" si="1"/>
        <v>19547014.34</v>
      </c>
      <c r="K16" s="75">
        <f t="shared" si="1"/>
        <v>16827208.18</v>
      </c>
      <c r="L16" s="75">
        <f t="shared" si="1"/>
        <v>2719806.16</v>
      </c>
      <c r="M16" s="92">
        <f t="shared" si="1"/>
        <v>3.7985</v>
      </c>
      <c r="N16" s="92">
        <f t="shared" si="1"/>
        <v>3.7985</v>
      </c>
      <c r="O16" s="75">
        <f t="shared" si="1"/>
        <v>229539.66000000003</v>
      </c>
      <c r="P16" s="75">
        <f t="shared" si="1"/>
        <v>201091.82000000007</v>
      </c>
      <c r="Q16" s="75">
        <f t="shared" si="1"/>
        <v>28447.839999999982</v>
      </c>
      <c r="R16" s="33"/>
      <c r="S16" s="5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12.75" customHeight="1" thickTop="1">
      <c r="A17" s="27"/>
      <c r="B17" s="35" t="s">
        <v>9</v>
      </c>
      <c r="C17" s="57"/>
      <c r="D17" s="59"/>
      <c r="E17" s="59"/>
      <c r="F17" s="59"/>
      <c r="G17" s="59"/>
      <c r="H17" s="59"/>
      <c r="I17" s="59"/>
      <c r="J17" s="59"/>
      <c r="K17" s="59"/>
      <c r="L17" s="59"/>
      <c r="M17" s="90"/>
      <c r="N17" s="90"/>
      <c r="O17" s="59"/>
      <c r="P17" s="64"/>
      <c r="Q17" s="64"/>
      <c r="R17" s="16"/>
      <c r="S17" s="5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36.75" customHeight="1">
      <c r="A18" s="26" t="s">
        <v>3</v>
      </c>
      <c r="B18" s="35" t="s">
        <v>22</v>
      </c>
      <c r="C18" s="95">
        <f>SUM(C20:C25)</f>
        <v>3.7982500000000003</v>
      </c>
      <c r="D18" s="56">
        <f aca="true" t="shared" si="2" ref="D18:Q18">SUM(D20:D25)</f>
        <v>19776554</v>
      </c>
      <c r="E18" s="56">
        <f t="shared" si="2"/>
        <v>17028300</v>
      </c>
      <c r="F18" s="56">
        <f t="shared" si="2"/>
        <v>2748254</v>
      </c>
      <c r="G18" s="56">
        <f t="shared" si="2"/>
        <v>19547014.34</v>
      </c>
      <c r="H18" s="56">
        <f t="shared" si="2"/>
        <v>16827208.18</v>
      </c>
      <c r="I18" s="56">
        <f t="shared" si="2"/>
        <v>2719806.16</v>
      </c>
      <c r="J18" s="56">
        <f t="shared" si="2"/>
        <v>19547014.34</v>
      </c>
      <c r="K18" s="56">
        <f t="shared" si="2"/>
        <v>16827208.18</v>
      </c>
      <c r="L18" s="56">
        <f t="shared" si="2"/>
        <v>2719806.16</v>
      </c>
      <c r="M18" s="93">
        <f t="shared" si="2"/>
        <v>3.7985</v>
      </c>
      <c r="N18" s="93">
        <f t="shared" si="2"/>
        <v>3.7985</v>
      </c>
      <c r="O18" s="56">
        <f t="shared" si="2"/>
        <v>229539.66000000003</v>
      </c>
      <c r="P18" s="56">
        <f t="shared" si="2"/>
        <v>201091.82000000007</v>
      </c>
      <c r="Q18" s="56">
        <f t="shared" si="2"/>
        <v>28447.839999999982</v>
      </c>
      <c r="R18" s="15"/>
      <c r="S18" s="5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12.75" customHeight="1">
      <c r="A19" s="7"/>
      <c r="B19" s="37" t="s">
        <v>10</v>
      </c>
      <c r="C19" s="55"/>
      <c r="D19" s="61"/>
      <c r="E19" s="61"/>
      <c r="F19" s="61"/>
      <c r="G19" s="61"/>
      <c r="H19" s="61"/>
      <c r="I19" s="61"/>
      <c r="J19" s="61"/>
      <c r="K19" s="61"/>
      <c r="L19" s="61"/>
      <c r="M19" s="91"/>
      <c r="N19" s="91"/>
      <c r="O19" s="61"/>
      <c r="P19" s="62"/>
      <c r="Q19" s="62"/>
      <c r="R19" s="15"/>
      <c r="S19" s="5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90" customHeight="1">
      <c r="A20" s="7" t="s">
        <v>4</v>
      </c>
      <c r="B20" s="5" t="s">
        <v>39</v>
      </c>
      <c r="C20" s="95">
        <v>0.977</v>
      </c>
      <c r="D20" s="53">
        <v>5925732</v>
      </c>
      <c r="E20" s="53">
        <v>5237460.55</v>
      </c>
      <c r="F20" s="53">
        <v>688271.45</v>
      </c>
      <c r="G20" s="53">
        <f>H20+I20</f>
        <v>5751836.3</v>
      </c>
      <c r="H20" s="53">
        <v>5083762.77</v>
      </c>
      <c r="I20" s="53">
        <v>668073.53</v>
      </c>
      <c r="J20" s="53">
        <f>K20+L20</f>
        <v>5751836.3</v>
      </c>
      <c r="K20" s="53">
        <v>5083762.77</v>
      </c>
      <c r="L20" s="53">
        <v>668073.53</v>
      </c>
      <c r="M20" s="93">
        <v>0.96</v>
      </c>
      <c r="N20" s="93">
        <v>0.96</v>
      </c>
      <c r="O20" s="53">
        <f aca="true" t="shared" si="3" ref="O20:O25">P20+Q20</f>
        <v>173895.7000000002</v>
      </c>
      <c r="P20" s="53">
        <f aca="true" t="shared" si="4" ref="P20:Q25">E20-K20</f>
        <v>153697.78000000026</v>
      </c>
      <c r="Q20" s="53">
        <f t="shared" si="4"/>
        <v>20197.919999999925</v>
      </c>
      <c r="R20" s="15"/>
      <c r="S20" s="87" t="s">
        <v>53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180" customHeight="1">
      <c r="A21" s="7" t="s">
        <v>5</v>
      </c>
      <c r="B21" s="5" t="s">
        <v>40</v>
      </c>
      <c r="C21" s="95">
        <v>0.181</v>
      </c>
      <c r="D21" s="53">
        <v>761712</v>
      </c>
      <c r="E21" s="53">
        <v>673239.45</v>
      </c>
      <c r="F21" s="53">
        <v>88472.55</v>
      </c>
      <c r="G21" s="53">
        <f>H21+I21</f>
        <v>757903.44</v>
      </c>
      <c r="H21" s="65">
        <v>669873.25</v>
      </c>
      <c r="I21" s="63">
        <v>88030.19</v>
      </c>
      <c r="J21" s="53">
        <f>K21+L21</f>
        <v>757903.44</v>
      </c>
      <c r="K21" s="65">
        <v>669873.25</v>
      </c>
      <c r="L21" s="63">
        <v>88030.19</v>
      </c>
      <c r="M21" s="94">
        <v>0.181</v>
      </c>
      <c r="N21" s="94">
        <v>0.181</v>
      </c>
      <c r="O21" s="53">
        <f t="shared" si="3"/>
        <v>3808.559999999954</v>
      </c>
      <c r="P21" s="53">
        <f t="shared" si="4"/>
        <v>3366.1999999999534</v>
      </c>
      <c r="Q21" s="53">
        <f t="shared" si="4"/>
        <v>442.3600000000006</v>
      </c>
      <c r="R21" s="15"/>
      <c r="S21" s="87" t="s">
        <v>53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90.75" customHeight="1">
      <c r="A22" s="7" t="s">
        <v>48</v>
      </c>
      <c r="B22" s="84" t="s">
        <v>44</v>
      </c>
      <c r="C22" s="96">
        <v>0.648</v>
      </c>
      <c r="D22" s="85">
        <v>2722032</v>
      </c>
      <c r="E22" s="86">
        <v>2312033.66</v>
      </c>
      <c r="F22" s="86">
        <v>409998.34</v>
      </c>
      <c r="G22" s="85">
        <v>2722032</v>
      </c>
      <c r="H22" s="86">
        <v>2312033.66</v>
      </c>
      <c r="I22" s="86">
        <v>409998.34</v>
      </c>
      <c r="J22" s="85">
        <v>2722032</v>
      </c>
      <c r="K22" s="86">
        <v>2312033.66</v>
      </c>
      <c r="L22" s="86">
        <v>409998.34</v>
      </c>
      <c r="M22" s="94">
        <v>0.648</v>
      </c>
      <c r="N22" s="94">
        <v>0.648</v>
      </c>
      <c r="O22" s="53">
        <f t="shared" si="3"/>
        <v>0</v>
      </c>
      <c r="P22" s="53">
        <f t="shared" si="4"/>
        <v>0</v>
      </c>
      <c r="Q22" s="53">
        <f t="shared" si="4"/>
        <v>0</v>
      </c>
      <c r="R22" s="15"/>
      <c r="S22" s="87" t="s">
        <v>52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186.75" customHeight="1">
      <c r="A23" s="7" t="s">
        <v>49</v>
      </c>
      <c r="B23" s="84" t="s">
        <v>45</v>
      </c>
      <c r="C23" s="96">
        <v>0.43</v>
      </c>
      <c r="D23" s="85">
        <v>2775025</v>
      </c>
      <c r="E23" s="85">
        <v>2357044.74</v>
      </c>
      <c r="F23" s="85">
        <v>417980.26</v>
      </c>
      <c r="G23" s="53">
        <f>H23+I23</f>
        <v>2761149.87</v>
      </c>
      <c r="H23" s="65">
        <v>2345259.52</v>
      </c>
      <c r="I23" s="63">
        <v>415890.35</v>
      </c>
      <c r="J23" s="53">
        <f>K23+L23</f>
        <v>2761149.87</v>
      </c>
      <c r="K23" s="65">
        <v>2345259.52</v>
      </c>
      <c r="L23" s="63">
        <v>415890.35</v>
      </c>
      <c r="M23" s="94">
        <v>0.4465</v>
      </c>
      <c r="N23" s="94">
        <v>0.4465</v>
      </c>
      <c r="O23" s="85">
        <f t="shared" si="3"/>
        <v>13875.130000000237</v>
      </c>
      <c r="P23" s="53">
        <f t="shared" si="4"/>
        <v>11785.220000000205</v>
      </c>
      <c r="Q23" s="53">
        <f t="shared" si="4"/>
        <v>2089.9100000000326</v>
      </c>
      <c r="R23" s="15" t="s">
        <v>56</v>
      </c>
      <c r="S23" s="87" t="s">
        <v>52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80.75" customHeight="1">
      <c r="A24" s="7" t="s">
        <v>50</v>
      </c>
      <c r="B24" s="84" t="s">
        <v>46</v>
      </c>
      <c r="C24" s="96">
        <v>0.65225</v>
      </c>
      <c r="D24" s="85">
        <v>3135254</v>
      </c>
      <c r="E24" s="85">
        <v>2663015.28</v>
      </c>
      <c r="F24" s="85">
        <v>472238.72</v>
      </c>
      <c r="G24" s="53">
        <f>H24+I24</f>
        <v>3119577.7300000004</v>
      </c>
      <c r="H24" s="65">
        <v>2649700.2</v>
      </c>
      <c r="I24" s="63">
        <v>469877.53</v>
      </c>
      <c r="J24" s="53">
        <f>K24+L24</f>
        <v>3119577.7300000004</v>
      </c>
      <c r="K24" s="65">
        <v>2649700.2</v>
      </c>
      <c r="L24" s="63">
        <v>469877.53</v>
      </c>
      <c r="M24" s="94">
        <v>0.653</v>
      </c>
      <c r="N24" s="94">
        <v>0.653</v>
      </c>
      <c r="O24" s="85">
        <f t="shared" si="3"/>
        <v>15676.269999999553</v>
      </c>
      <c r="P24" s="53">
        <f t="shared" si="4"/>
        <v>13315.079999999609</v>
      </c>
      <c r="Q24" s="53">
        <f t="shared" si="4"/>
        <v>2361.189999999944</v>
      </c>
      <c r="R24" s="15" t="s">
        <v>57</v>
      </c>
      <c r="S24" s="87" t="s">
        <v>52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99.75" customHeight="1">
      <c r="A25" s="7" t="s">
        <v>51</v>
      </c>
      <c r="B25" s="84" t="s">
        <v>47</v>
      </c>
      <c r="C25" s="96">
        <v>0.91</v>
      </c>
      <c r="D25" s="85">
        <v>4456799</v>
      </c>
      <c r="E25" s="85">
        <v>3785506.32</v>
      </c>
      <c r="F25" s="85">
        <v>671292.68</v>
      </c>
      <c r="G25" s="85">
        <f>H25+I25</f>
        <v>4434515</v>
      </c>
      <c r="H25" s="85">
        <v>3766578.78</v>
      </c>
      <c r="I25" s="85">
        <v>667936.22</v>
      </c>
      <c r="J25" s="85">
        <f>K25+L25</f>
        <v>4434515</v>
      </c>
      <c r="K25" s="85">
        <v>3766578.78</v>
      </c>
      <c r="L25" s="85">
        <v>667936.22</v>
      </c>
      <c r="M25" s="94">
        <v>0.91</v>
      </c>
      <c r="N25" s="94">
        <v>0.91</v>
      </c>
      <c r="O25" s="53">
        <f t="shared" si="3"/>
        <v>22284.000000000116</v>
      </c>
      <c r="P25" s="53">
        <f t="shared" si="4"/>
        <v>18927.540000000037</v>
      </c>
      <c r="Q25" s="53">
        <f t="shared" si="4"/>
        <v>3356.460000000079</v>
      </c>
      <c r="R25" s="15"/>
      <c r="S25" s="87" t="s">
        <v>52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39.75" customHeight="1">
      <c r="A26" s="76"/>
      <c r="B26" s="77"/>
      <c r="C26" s="78"/>
      <c r="D26" s="79"/>
      <c r="E26" s="79"/>
      <c r="F26" s="79"/>
      <c r="G26" s="80"/>
      <c r="H26" s="81"/>
      <c r="I26" s="80"/>
      <c r="J26" s="80"/>
      <c r="K26" s="80"/>
      <c r="L26" s="80"/>
      <c r="M26" s="80"/>
      <c r="N26" s="80"/>
      <c r="O26" s="80"/>
      <c r="P26" s="82"/>
      <c r="Q26" s="82"/>
      <c r="R26" s="8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2:18" ht="56.25" customHeight="1">
      <c r="B27" s="50"/>
      <c r="C27" s="39"/>
      <c r="D27" s="40"/>
      <c r="E27" s="40"/>
      <c r="F27" s="9"/>
      <c r="G27" s="47"/>
      <c r="H27" s="47"/>
      <c r="I27" s="99" t="s">
        <v>41</v>
      </c>
      <c r="J27" s="99"/>
      <c r="K27" s="99"/>
      <c r="L27" s="99"/>
      <c r="M27" s="99"/>
      <c r="N27" s="99"/>
      <c r="O27" s="99"/>
      <c r="P27" s="99"/>
      <c r="Q27" s="99"/>
      <c r="R27" s="99"/>
    </row>
    <row r="28" spans="2:27" ht="23.25" customHeight="1">
      <c r="B28" s="122"/>
      <c r="C28" s="123"/>
      <c r="D28" s="123"/>
      <c r="E28" s="123"/>
      <c r="F28" s="9"/>
      <c r="G28" s="124" t="s">
        <v>55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AA28" s="1"/>
    </row>
    <row r="29" spans="2:18" ht="22.5" customHeight="1">
      <c r="B29" s="41"/>
      <c r="C29" s="42"/>
      <c r="D29" s="40"/>
      <c r="E29" s="40"/>
      <c r="F29" s="9"/>
      <c r="G29" s="48"/>
      <c r="H29" s="48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2:18" ht="12.75" customHeight="1">
      <c r="B30" s="44"/>
      <c r="C30" s="42"/>
      <c r="D30" s="40"/>
      <c r="E30" s="40"/>
      <c r="F30" s="13"/>
      <c r="G30" s="124" t="s">
        <v>42</v>
      </c>
      <c r="H30" s="124"/>
      <c r="I30" s="124" t="s">
        <v>15</v>
      </c>
      <c r="J30" s="124"/>
      <c r="K30" s="124"/>
      <c r="L30" s="124"/>
      <c r="M30" s="124"/>
      <c r="N30" s="124"/>
      <c r="O30" s="124"/>
      <c r="P30" s="124"/>
      <c r="Q30" s="124"/>
      <c r="R30" s="124"/>
    </row>
    <row r="31" spans="2:27" ht="19.5" customHeight="1">
      <c r="B31" s="1"/>
      <c r="C31" s="12"/>
      <c r="D31" s="13"/>
      <c r="E31" s="13"/>
      <c r="F31" s="1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T31" s="8"/>
      <c r="U31" s="14"/>
      <c r="V31" s="14"/>
      <c r="W31" s="10"/>
      <c r="X31" s="11"/>
      <c r="Y31" s="11"/>
      <c r="Z31" s="11"/>
      <c r="AA31" s="4"/>
    </row>
    <row r="32" ht="12" customHeight="1">
      <c r="B32" s="49" t="s">
        <v>43</v>
      </c>
    </row>
    <row r="33" ht="15.75">
      <c r="O33" s="43" t="s">
        <v>1</v>
      </c>
    </row>
    <row r="34" ht="15.75">
      <c r="O34" s="43"/>
    </row>
  </sheetData>
  <sheetProtection/>
  <mergeCells count="35">
    <mergeCell ref="B28:E28"/>
    <mergeCell ref="G28:R28"/>
    <mergeCell ref="G30:R31"/>
    <mergeCell ref="S4:S8"/>
    <mergeCell ref="P6:Q6"/>
    <mergeCell ref="M4:N6"/>
    <mergeCell ref="M7:M8"/>
    <mergeCell ref="N7:N8"/>
    <mergeCell ref="G4:I5"/>
    <mergeCell ref="K6:L6"/>
    <mergeCell ref="A4:A8"/>
    <mergeCell ref="B4:B8"/>
    <mergeCell ref="E6:F6"/>
    <mergeCell ref="D6:D8"/>
    <mergeCell ref="F7:F8"/>
    <mergeCell ref="E7:E8"/>
    <mergeCell ref="D5:F5"/>
    <mergeCell ref="C5:C8"/>
    <mergeCell ref="J1:R1"/>
    <mergeCell ref="J6:J8"/>
    <mergeCell ref="P7:P8"/>
    <mergeCell ref="H6:I6"/>
    <mergeCell ref="G6:G8"/>
    <mergeCell ref="I7:I8"/>
    <mergeCell ref="J4:L5"/>
    <mergeCell ref="O4:Q5"/>
    <mergeCell ref="O6:O8"/>
    <mergeCell ref="I27:R27"/>
    <mergeCell ref="B2:R3"/>
    <mergeCell ref="R4:R8"/>
    <mergeCell ref="Q7:Q8"/>
    <mergeCell ref="K7:K8"/>
    <mergeCell ref="L7:L8"/>
    <mergeCell ref="C4:F4"/>
    <mergeCell ref="H7:H8"/>
  </mergeCells>
  <printOptions/>
  <pageMargins left="0.23" right="0.16" top="0.16" bottom="0.15" header="0.16" footer="0.15"/>
  <pageSetup horizontalDpi="600" verticalDpi="600" orientation="landscape" paperSize="9" scale="65" r:id="rId1"/>
  <rowBreaks count="1" manualBreakCount="1">
    <brk id="22" max="18" man="1"/>
  </rowBreaks>
  <ignoredErrors>
    <ignoredError sqref="A20: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2021-02-15T09:35:29Z</cp:lastPrinted>
  <dcterms:created xsi:type="dcterms:W3CDTF">2004-12-20T06:56:27Z</dcterms:created>
  <dcterms:modified xsi:type="dcterms:W3CDTF">2021-02-15T09:35:32Z</dcterms:modified>
  <cp:category/>
  <cp:version/>
  <cp:contentType/>
  <cp:contentStatus/>
</cp:coreProperties>
</file>