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55" windowHeight="11760" activeTab="0"/>
  </bookViews>
  <sheets>
    <sheet name="Приложение 3 " sheetId="1" r:id="rId1"/>
  </sheets>
  <definedNames>
    <definedName name="_xlnm.Print_Titles" localSheetId="0">'Приложение 3 '!$5:$8</definedName>
  </definedNames>
  <calcPr fullCalcOnLoad="1"/>
</workbook>
</file>

<file path=xl/sharedStrings.xml><?xml version="1.0" encoding="utf-8"?>
<sst xmlns="http://schemas.openxmlformats.org/spreadsheetml/2006/main" count="134" uniqueCount="68">
  <si>
    <t>Приложение № 4 к дополнительному соглашению №_____от "_____"____________2014г.</t>
  </si>
  <si>
    <t>№,п/п</t>
  </si>
  <si>
    <t>Наименование показателей</t>
  </si>
  <si>
    <t>Плановое значение показателей по Соглашению                                   (гр.11-15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</si>
  <si>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</si>
  <si>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</si>
  <si>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</si>
  <si>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</si>
  <si>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2016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</si>
  <si>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</si>
  <si>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</si>
  <si>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</si>
  <si>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</si>
  <si>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км/ пог.м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</si>
  <si>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</si>
  <si>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</si>
  <si>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</si>
  <si>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</si>
  <si>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</si>
  <si>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2</t>
  </si>
  <si>
    <t xml:space="preserve">Капитальный ремонт и ремонт автомобильных дорог общего пользования  местного значения.  ВСЕГО: </t>
  </si>
  <si>
    <t>из них:</t>
  </si>
  <si>
    <t>2.2</t>
  </si>
  <si>
    <t xml:space="preserve">Ремонт, всего: </t>
  </si>
  <si>
    <t>в том числе по объектам:</t>
  </si>
  <si>
    <t>Ремонт ул.Ефимова (на участке от ул.Л.Толстого до Коммунального пр-та) п. Вырица</t>
  </si>
  <si>
    <t>2.1.3</t>
  </si>
  <si>
    <t xml:space="preserve">Ремонт ул.Ушаковская (на участке от Сиверского шоссе до поворота на ул.Комарова) п. Вырица </t>
  </si>
  <si>
    <t>2.1.4</t>
  </si>
  <si>
    <t>Ремонт ул.Охотничья (на участке от Кирова пр-та до Пильного пр-та) п. Вырица</t>
  </si>
  <si>
    <t>2.1.5</t>
  </si>
  <si>
    <t>Ремонт ул.Ленина (на участке от Сиверского шоссе ПК2+00 до ПК3+80) п. Вырица</t>
  </si>
  <si>
    <t>2.1.6</t>
  </si>
  <si>
    <t>Ремонт дороги -пер.Лесной (от магазина по ул. Лесная до ж/д платформы п.Чаща) п. Вырица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</si>
  <si>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</si>
  <si>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</si>
  <si>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3.2</t>
  </si>
  <si>
    <t>3.2.1</t>
  </si>
  <si>
    <t>Ремонт ул.М.Горького (на участке от ул.Ленина до ул.Купальная) п. Вырица</t>
  </si>
  <si>
    <t>3.2.2</t>
  </si>
  <si>
    <t>Ремонт ул.Купальная (на участке от ул.М.Горького до Суворовского пр-та) п. Вырица</t>
  </si>
  <si>
    <t>Приложение № 3 к Соглашению №126 от "29" апреля 2016г.</t>
  </si>
  <si>
    <t xml:space="preserve"> Глава Администрации ________________ / А.А. Васильев/ </t>
  </si>
  <si>
    <t xml:space="preserve"> Администрация Вырицкого городского поселения Гатчинского муниципального района Ленинградской области</t>
  </si>
  <si>
    <t>экономия денежных средств после проведения эл торгов</t>
  </si>
  <si>
    <t xml:space="preserve">Ремонт ул.Футбольная (на участке от ул.Л.Толстого до Коммунального пр-та) п. Вырица </t>
  </si>
  <si>
    <t>средства, подлежащие возврату</t>
  </si>
  <si>
    <t xml:space="preserve">Капитальный ремонт и ремонт автомобильных дорог общего пользования, местного значения,   с  твердым покрытием до сельских населенных пунктов.   ВСЕГО: </t>
  </si>
  <si>
    <t>кв.м (справ)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</si>
  <si>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 с  твердым покрытием до сельских населенных пунктов.   ВСЕГО: </t>
  </si>
  <si>
    <t>2.1</t>
  </si>
  <si>
    <t>2.1.1</t>
  </si>
  <si>
    <t>2.1.2</t>
  </si>
  <si>
    <t>2.3</t>
  </si>
  <si>
    <t>3.3</t>
  </si>
  <si>
    <t>3.4</t>
  </si>
  <si>
    <t>5220/2880</t>
  </si>
  <si>
    <t>3200/1600</t>
  </si>
  <si>
    <t>8420/4480</t>
  </si>
  <si>
    <t>1,96/1,040</t>
  </si>
  <si>
    <t>1,16/0,640</t>
  </si>
  <si>
    <t>0800,/0,400</t>
  </si>
  <si>
    <t>акт о приостановке работ, перенос финансирования на 2017 год</t>
  </si>
  <si>
    <t>01 января  2017 года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</si>
  <si>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2017 года</t>
  </si>
  <si>
    <t>Комитет по дорожному хозяйству  Ленинградской области</t>
  </si>
  <si>
    <t xml:space="preserve"> Заместитель председателя комитета  ___________       /Д. В. Бахтин/</t>
  </si>
  <si>
    <t xml:space="preserve"> Главный бухгалтер ________________ / О.А. Яковлева/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</si>
</sst>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%"/>
    <numFmt numFmtId="167" formatCode="0.0"/>
    <numFmt numFmtId="168" formatCode="0.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9"/>
      <color indexed="8"/>
      <name val="Times New Roman Cyr"/>
      <family val="1"/>
    </font>
    <font>
      <b/>
      <sz val="8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5" fillId="0" borderId="0">
      <alignment/>
      <protection/>
    </xf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165" fontId="7" fillId="33" borderId="13" xfId="0" applyNumberFormat="1" applyFont="1" applyFill="1" applyBorder="1" applyAlignment="1">
      <alignment vertical="center" textRotation="90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0" fontId="6" fillId="0" borderId="13" xfId="52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165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6" fontId="13" fillId="0" borderId="10" xfId="5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15" fillId="33" borderId="13" xfId="0" applyNumberFormat="1" applyFont="1" applyFill="1" applyBorder="1" applyAlignment="1">
      <alignment horizontal="center" vertical="center" wrapText="1"/>
    </xf>
    <xf numFmtId="2" fontId="15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67" fontId="16" fillId="33" borderId="13" xfId="0" applyNumberFormat="1" applyFont="1" applyFill="1" applyBorder="1" applyAlignment="1">
      <alignment horizontal="center" vertical="center" wrapText="1"/>
    </xf>
    <xf numFmtId="165" fontId="16" fillId="33" borderId="13" xfId="0" applyNumberFormat="1" applyFont="1" applyFill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165" fontId="10" fillId="33" borderId="13" xfId="0" applyNumberFormat="1" applyFont="1" applyFill="1" applyBorder="1" applyAlignment="1">
      <alignment horizontal="center" vertical="center" wrapText="1"/>
    </xf>
    <xf numFmtId="166" fontId="13" fillId="0" borderId="13" xfId="5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2" fontId="15" fillId="33" borderId="13" xfId="0" applyNumberFormat="1" applyFont="1" applyFill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2" fontId="19" fillId="33" borderId="13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center" vertical="center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2" fontId="20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165" fontId="12" fillId="33" borderId="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center" vertical="center" wrapText="1"/>
    </xf>
    <xf numFmtId="166" fontId="13" fillId="0" borderId="0" xfId="56" applyNumberFormat="1" applyFont="1" applyFill="1" applyBorder="1" applyAlignment="1">
      <alignment horizontal="center" vertical="center" wrapText="1"/>
    </xf>
    <xf numFmtId="165" fontId="22" fillId="33" borderId="0" xfId="0" applyNumberFormat="1" applyFont="1" applyFill="1" applyAlignment="1">
      <alignment horizontal="center" vertical="center" wrapText="1"/>
    </xf>
    <xf numFmtId="165" fontId="23" fillId="33" borderId="0" xfId="0" applyNumberFormat="1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165" fontId="12" fillId="33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2" fontId="10" fillId="33" borderId="13" xfId="0" applyNumberFormat="1" applyFont="1" applyFill="1" applyBorder="1" applyAlignment="1">
      <alignment horizontal="left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7" fillId="33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16" fillId="33" borderId="13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6" fillId="0" borderId="16" xfId="52" applyNumberFormat="1" applyFont="1" applyFill="1" applyBorder="1" applyAlignment="1">
      <alignment horizontal="center" vertical="center" wrapText="1"/>
      <protection/>
    </xf>
    <xf numFmtId="0" fontId="6" fillId="0" borderId="17" xfId="52" applyNumberFormat="1" applyFont="1" applyFill="1" applyBorder="1" applyAlignment="1">
      <alignment horizontal="center" vertical="center" wrapText="1"/>
      <protection/>
    </xf>
    <xf numFmtId="0" fontId="6" fillId="0" borderId="18" xfId="52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Border="1" applyAlignment="1">
      <alignment horizontal="right" vertical="center" wrapText="1"/>
    </xf>
    <xf numFmtId="0" fontId="21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21" fillId="0" borderId="0" xfId="0" applyNumberFormat="1" applyFont="1" applyAlignment="1">
      <alignment horizontal="right" vertical="center" wrapText="1"/>
    </xf>
    <xf numFmtId="49" fontId="43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8"/>
  <sheetViews>
    <sheetView tabSelected="1" zoomScalePageLayoutView="0" workbookViewId="0" topLeftCell="A2">
      <pane xSplit="8" ySplit="6" topLeftCell="I26" activePane="bottomRight" state="frozen"/>
      <selection pane="topLeft" activeCell="A2" sqref="A2"/>
      <selection pane="topRight" activeCell="I2" sqref="I2"/>
      <selection pane="bottomLeft" activeCell="A8" sqref="A8"/>
      <selection pane="bottomRight" activeCell="H37" sqref="H37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4.75390625" style="0" customWidth="1"/>
    <col min="4" max="4" width="9.75390625" style="0" customWidth="1"/>
    <col min="5" max="5" width="5.75390625" style="0" customWidth="1"/>
    <col min="6" max="6" width="12.125" style="0" customWidth="1"/>
    <col min="7" max="7" width="11.00390625" style="0" customWidth="1"/>
    <col min="8" max="8" width="11.125" style="0" customWidth="1"/>
    <col min="9" max="9" width="4.375" style="0" customWidth="1"/>
    <col min="10" max="10" width="7.625" style="0" customWidth="1"/>
    <col min="11" max="11" width="7.00390625" style="0" customWidth="1"/>
    <col min="12" max="12" width="11.25390625" style="0" customWidth="1"/>
    <col min="13" max="13" width="11.375" style="0" customWidth="1"/>
    <col min="14" max="14" width="9.00390625" style="0" customWidth="1"/>
    <col min="15" max="15" width="9.75390625" style="0" customWidth="1"/>
    <col min="16" max="16" width="10.375" style="0" customWidth="1"/>
    <col min="17" max="17" width="9.75390625" style="0" customWidth="1"/>
    <col min="18" max="18" width="11.00390625" style="0" customWidth="1"/>
    <col min="19" max="19" width="11.375" style="0" customWidth="1"/>
    <col min="20" max="20" width="10.00390625" style="0" customWidth="1"/>
    <col min="21" max="21" width="17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99" t="s">
        <v>0</v>
      </c>
      <c r="P1" s="99"/>
      <c r="Q1" s="99"/>
      <c r="R1" s="99"/>
      <c r="S1" s="99"/>
      <c r="T1" s="99"/>
      <c r="U1" s="99"/>
    </row>
    <row r="2" spans="2:21" ht="21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99" t="s">
        <v>41</v>
      </c>
      <c r="P2" s="99"/>
      <c r="Q2" s="99"/>
      <c r="R2" s="99"/>
      <c r="S2" s="99"/>
      <c r="T2" s="99"/>
      <c r="U2" s="99"/>
    </row>
    <row r="3" spans="2:21" ht="12.75" customHeight="1">
      <c r="B3" s="100" t="s">
        <v>64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2:21" ht="29.25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ht="21.75" customHeight="1">
      <c r="A5" s="90" t="s">
        <v>1</v>
      </c>
      <c r="B5" s="90" t="s">
        <v>2</v>
      </c>
      <c r="C5" s="93" t="s">
        <v>3</v>
      </c>
      <c r="D5" s="94"/>
      <c r="E5" s="94"/>
      <c r="F5" s="94"/>
      <c r="G5" s="94"/>
      <c r="H5" s="95"/>
      <c r="I5" s="93" t="s">
        <v>4</v>
      </c>
      <c r="J5" s="94"/>
      <c r="K5" s="94"/>
      <c r="L5" s="94"/>
      <c r="M5" s="94"/>
      <c r="N5" s="95"/>
      <c r="O5" s="93" t="s">
        <v>5</v>
      </c>
      <c r="P5" s="94"/>
      <c r="Q5" s="95"/>
      <c r="R5" s="93" t="s">
        <v>6</v>
      </c>
      <c r="S5" s="94"/>
      <c r="T5" s="95"/>
      <c r="U5" s="90" t="s">
        <v>7</v>
      </c>
    </row>
    <row r="6" spans="1:21" ht="21" customHeight="1">
      <c r="A6" s="91"/>
      <c r="B6" s="91"/>
      <c r="C6" s="96" t="s">
        <v>8</v>
      </c>
      <c r="D6" s="97"/>
      <c r="E6" s="98"/>
      <c r="F6" s="90" t="s">
        <v>9</v>
      </c>
      <c r="G6" s="94" t="s">
        <v>10</v>
      </c>
      <c r="H6" s="95"/>
      <c r="I6" s="96" t="s">
        <v>11</v>
      </c>
      <c r="J6" s="97"/>
      <c r="K6" s="98"/>
      <c r="L6" s="90" t="s">
        <v>9</v>
      </c>
      <c r="M6" s="94" t="s">
        <v>10</v>
      </c>
      <c r="N6" s="95"/>
      <c r="O6" s="90" t="s">
        <v>9</v>
      </c>
      <c r="P6" s="94" t="s">
        <v>10</v>
      </c>
      <c r="Q6" s="95"/>
      <c r="R6" s="90" t="s">
        <v>9</v>
      </c>
      <c r="S6" s="94" t="s">
        <v>10</v>
      </c>
      <c r="T6" s="95"/>
      <c r="U6" s="91"/>
    </row>
    <row r="7" spans="1:21" ht="48" customHeight="1">
      <c r="A7" s="92"/>
      <c r="B7" s="92"/>
      <c r="C7" s="7" t="s">
        <v>12</v>
      </c>
      <c r="D7" s="8" t="s">
        <v>48</v>
      </c>
      <c r="E7" s="8" t="s">
        <v>13</v>
      </c>
      <c r="F7" s="92"/>
      <c r="G7" s="9" t="s">
        <v>14</v>
      </c>
      <c r="H7" s="9" t="s">
        <v>15</v>
      </c>
      <c r="I7" s="7" t="s">
        <v>12</v>
      </c>
      <c r="J7" s="8" t="s">
        <v>48</v>
      </c>
      <c r="K7" s="8" t="s">
        <v>13</v>
      </c>
      <c r="L7" s="92"/>
      <c r="M7" s="9" t="s">
        <v>14</v>
      </c>
      <c r="N7" s="9" t="s">
        <v>15</v>
      </c>
      <c r="O7" s="92"/>
      <c r="P7" s="9" t="s">
        <v>14</v>
      </c>
      <c r="Q7" s="9" t="s">
        <v>15</v>
      </c>
      <c r="R7" s="92"/>
      <c r="S7" s="9" t="s">
        <v>14</v>
      </c>
      <c r="T7" s="9" t="s">
        <v>15</v>
      </c>
      <c r="U7" s="92"/>
    </row>
    <row r="8" spans="1:21" ht="15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9">
        <v>7</v>
      </c>
      <c r="H8" s="9">
        <v>8</v>
      </c>
      <c r="I8" s="6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6">
        <v>15</v>
      </c>
      <c r="P8" s="9">
        <v>16</v>
      </c>
      <c r="Q8" s="9">
        <v>17</v>
      </c>
      <c r="R8" s="6">
        <v>18</v>
      </c>
      <c r="S8" s="9">
        <v>19</v>
      </c>
      <c r="T8" s="9">
        <v>20</v>
      </c>
      <c r="U8" s="6">
        <v>21</v>
      </c>
    </row>
    <row r="9" spans="1:21" ht="33.75" customHeight="1">
      <c r="A9" s="10"/>
      <c r="B9" s="11" t="s">
        <v>16</v>
      </c>
      <c r="C9" s="4" t="s">
        <v>17</v>
      </c>
      <c r="D9" s="4" t="s">
        <v>17</v>
      </c>
      <c r="E9" s="4" t="s">
        <v>17</v>
      </c>
      <c r="F9" s="12">
        <f>F11+F23</f>
        <v>14331787.19</v>
      </c>
      <c r="G9" s="12">
        <f>G11+G23</f>
        <v>12916300</v>
      </c>
      <c r="H9" s="12">
        <f>H11+H23</f>
        <v>1415487.19</v>
      </c>
      <c r="I9" s="4" t="s">
        <v>17</v>
      </c>
      <c r="J9" s="4" t="s">
        <v>17</v>
      </c>
      <c r="K9" s="4" t="s">
        <v>17</v>
      </c>
      <c r="L9" s="12">
        <f aca="true" t="shared" si="0" ref="L9:T9">L11+L23</f>
        <v>7513286.21</v>
      </c>
      <c r="M9" s="12">
        <f t="shared" si="0"/>
        <v>6759622.08</v>
      </c>
      <c r="N9" s="12">
        <f t="shared" si="0"/>
        <v>753664.13</v>
      </c>
      <c r="O9" s="12">
        <f t="shared" si="0"/>
        <v>7513286.21</v>
      </c>
      <c r="P9" s="12">
        <f t="shared" si="0"/>
        <v>6759622.08</v>
      </c>
      <c r="Q9" s="12">
        <f t="shared" si="0"/>
        <v>753664.13</v>
      </c>
      <c r="R9" s="12">
        <f t="shared" si="0"/>
        <v>6156677.92</v>
      </c>
      <c r="S9" s="12">
        <f t="shared" si="0"/>
        <v>6156677.92</v>
      </c>
      <c r="T9" s="12">
        <f t="shared" si="0"/>
        <v>0</v>
      </c>
      <c r="U9" s="5"/>
    </row>
    <row r="10" spans="1:220" s="21" customFormat="1" ht="11.25" customHeight="1">
      <c r="A10" s="13"/>
      <c r="B10" s="14" t="s">
        <v>18</v>
      </c>
      <c r="C10" s="15"/>
      <c r="D10" s="16"/>
      <c r="E10" s="16"/>
      <c r="F10" s="17"/>
      <c r="G10" s="17"/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8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</row>
    <row r="11" spans="1:220" s="31" customFormat="1" ht="54.75" customHeight="1">
      <c r="A11" s="22" t="s">
        <v>19</v>
      </c>
      <c r="B11" s="23" t="s">
        <v>20</v>
      </c>
      <c r="C11" s="24" t="s">
        <v>17</v>
      </c>
      <c r="D11" s="25">
        <f>D13</f>
        <v>7727.5</v>
      </c>
      <c r="E11" s="26">
        <f>E13</f>
        <v>1.6849999999999998</v>
      </c>
      <c r="F11" s="27">
        <f>F13</f>
        <v>7769964.13</v>
      </c>
      <c r="G11" s="27">
        <f>G13</f>
        <v>7016300</v>
      </c>
      <c r="H11" s="27">
        <f>H13</f>
        <v>753664.13</v>
      </c>
      <c r="I11" s="24" t="s">
        <v>17</v>
      </c>
      <c r="J11" s="27">
        <v>0</v>
      </c>
      <c r="K11" s="27">
        <v>0</v>
      </c>
      <c r="L11" s="27">
        <f aca="true" t="shared" si="1" ref="L11:T11">L13</f>
        <v>7513286.21</v>
      </c>
      <c r="M11" s="27">
        <f t="shared" si="1"/>
        <v>6759622.08</v>
      </c>
      <c r="N11" s="27">
        <f t="shared" si="1"/>
        <v>753664.13</v>
      </c>
      <c r="O11" s="27">
        <f t="shared" si="1"/>
        <v>7513286.21</v>
      </c>
      <c r="P11" s="27">
        <f t="shared" si="1"/>
        <v>6759622.08</v>
      </c>
      <c r="Q11" s="27">
        <f t="shared" si="1"/>
        <v>753664.13</v>
      </c>
      <c r="R11" s="27">
        <f t="shared" si="1"/>
        <v>256677.92</v>
      </c>
      <c r="S11" s="27">
        <f t="shared" si="1"/>
        <v>256677.92</v>
      </c>
      <c r="T11" s="27">
        <f t="shared" si="1"/>
        <v>0</v>
      </c>
      <c r="U11" s="29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</row>
    <row r="12" spans="1:220" s="31" customFormat="1" ht="11.25" customHeight="1">
      <c r="A12" s="32"/>
      <c r="B12" s="23" t="s">
        <v>21</v>
      </c>
      <c r="C12" s="33"/>
      <c r="D12" s="27"/>
      <c r="E12" s="27"/>
      <c r="F12" s="26"/>
      <c r="G12" s="26"/>
      <c r="H12" s="26"/>
      <c r="I12" s="24"/>
      <c r="J12" s="27"/>
      <c r="K12" s="27"/>
      <c r="L12" s="27"/>
      <c r="M12" s="37"/>
      <c r="N12" s="37"/>
      <c r="O12" s="26"/>
      <c r="P12" s="26"/>
      <c r="Q12" s="26"/>
      <c r="R12" s="26"/>
      <c r="S12" s="26"/>
      <c r="T12" s="26"/>
      <c r="U12" s="29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</row>
    <row r="13" spans="1:220" s="31" customFormat="1" ht="11.25" customHeight="1">
      <c r="A13" s="34" t="s">
        <v>50</v>
      </c>
      <c r="B13" s="35" t="s">
        <v>23</v>
      </c>
      <c r="C13" s="24" t="s">
        <v>17</v>
      </c>
      <c r="D13" s="36">
        <f>D15+D16+D17+D18+D19+D20</f>
        <v>7727.5</v>
      </c>
      <c r="E13" s="28">
        <f>E15+E16+E17+E18+E19+E20</f>
        <v>1.6849999999999998</v>
      </c>
      <c r="F13" s="37">
        <f>F15+F16+F17+F18+F19+F20+F21</f>
        <v>7769964.13</v>
      </c>
      <c r="G13" s="37">
        <f>G15+G16+G17+G18+G19+G20+G21</f>
        <v>7016300</v>
      </c>
      <c r="H13" s="37">
        <f>H15+H16+H17+H18+H19+H20</f>
        <v>753664.13</v>
      </c>
      <c r="I13" s="24" t="s">
        <v>17</v>
      </c>
      <c r="J13" s="27">
        <v>0</v>
      </c>
      <c r="K13" s="27">
        <v>0</v>
      </c>
      <c r="L13" s="37">
        <f aca="true" t="shared" si="2" ref="L13:T13">L15+L16+L17+L18+L19+L20</f>
        <v>7513286.21</v>
      </c>
      <c r="M13" s="37">
        <f t="shared" si="2"/>
        <v>6759622.08</v>
      </c>
      <c r="N13" s="37">
        <f t="shared" si="2"/>
        <v>753664.13</v>
      </c>
      <c r="O13" s="37">
        <f t="shared" si="2"/>
        <v>7513286.21</v>
      </c>
      <c r="P13" s="37">
        <f t="shared" si="2"/>
        <v>6759622.08</v>
      </c>
      <c r="Q13" s="37">
        <f t="shared" si="2"/>
        <v>753664.13</v>
      </c>
      <c r="R13" s="37">
        <f>R15+R16+R17+R18+R19+R20+R21</f>
        <v>256677.92</v>
      </c>
      <c r="S13" s="37">
        <f>S15+S16+S17+S18+S19+S20+S21</f>
        <v>256677.92</v>
      </c>
      <c r="T13" s="37">
        <f t="shared" si="2"/>
        <v>0</v>
      </c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</row>
    <row r="14" spans="1:220" s="31" customFormat="1" ht="11.25" customHeight="1">
      <c r="A14" s="38"/>
      <c r="B14" s="39" t="s">
        <v>24</v>
      </c>
      <c r="C14" s="24"/>
      <c r="D14" s="27"/>
      <c r="E14" s="27"/>
      <c r="F14" s="27"/>
      <c r="G14" s="27"/>
      <c r="H14" s="27"/>
      <c r="I14" s="24"/>
      <c r="J14" s="27"/>
      <c r="K14" s="27"/>
      <c r="L14" s="27"/>
      <c r="M14" s="37"/>
      <c r="N14" s="37"/>
      <c r="O14" s="37"/>
      <c r="P14" s="37"/>
      <c r="Q14" s="37"/>
      <c r="R14" s="27"/>
      <c r="S14" s="27"/>
      <c r="T14" s="27"/>
      <c r="U14" s="2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</row>
    <row r="15" spans="1:220" s="31" customFormat="1" ht="52.5" customHeight="1">
      <c r="A15" s="38" t="s">
        <v>51</v>
      </c>
      <c r="B15" s="40" t="s">
        <v>25</v>
      </c>
      <c r="C15" s="24" t="s">
        <v>17</v>
      </c>
      <c r="D15" s="41">
        <v>1057.5</v>
      </c>
      <c r="E15" s="42">
        <v>0.235</v>
      </c>
      <c r="F15" s="43">
        <v>1072038</v>
      </c>
      <c r="G15" s="43">
        <v>964538</v>
      </c>
      <c r="H15" s="43">
        <v>107500</v>
      </c>
      <c r="I15" s="24" t="s">
        <v>17</v>
      </c>
      <c r="J15" s="48">
        <v>1057.5</v>
      </c>
      <c r="K15" s="48">
        <v>0.235</v>
      </c>
      <c r="L15" s="48">
        <f aca="true" t="shared" si="3" ref="L15:L20">M15+N15</f>
        <v>1072038</v>
      </c>
      <c r="M15" s="65">
        <v>964538</v>
      </c>
      <c r="N15" s="65">
        <v>107500</v>
      </c>
      <c r="O15" s="65">
        <f aca="true" t="shared" si="4" ref="O15:O20">P15+Q15</f>
        <v>1072038</v>
      </c>
      <c r="P15" s="43">
        <v>964538</v>
      </c>
      <c r="Q15" s="65">
        <v>107500</v>
      </c>
      <c r="R15" s="43">
        <f aca="true" t="shared" si="5" ref="R15:R20">S15+T15</f>
        <v>0</v>
      </c>
      <c r="S15" s="43">
        <f aca="true" t="shared" si="6" ref="S15:T21">G15-P15</f>
        <v>0</v>
      </c>
      <c r="T15" s="43">
        <f t="shared" si="6"/>
        <v>0</v>
      </c>
      <c r="U15" s="2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</row>
    <row r="16" spans="1:220" s="31" customFormat="1" ht="73.5" customHeight="1">
      <c r="A16" s="38" t="s">
        <v>52</v>
      </c>
      <c r="B16" s="40" t="s">
        <v>45</v>
      </c>
      <c r="C16" s="24" t="s">
        <v>17</v>
      </c>
      <c r="D16" s="41">
        <v>1153</v>
      </c>
      <c r="E16" s="42">
        <v>0.244</v>
      </c>
      <c r="F16" s="65">
        <f>G16+H16</f>
        <v>982203</v>
      </c>
      <c r="G16" s="43">
        <v>883982.7</v>
      </c>
      <c r="H16" s="65">
        <v>98220.3</v>
      </c>
      <c r="I16" s="24" t="s">
        <v>17</v>
      </c>
      <c r="J16" s="48">
        <v>1153</v>
      </c>
      <c r="K16" s="48">
        <v>0.244</v>
      </c>
      <c r="L16" s="48">
        <f t="shared" si="3"/>
        <v>982203</v>
      </c>
      <c r="M16" s="65">
        <v>883982.7</v>
      </c>
      <c r="N16" s="65">
        <v>98220.3</v>
      </c>
      <c r="O16" s="65">
        <f t="shared" si="4"/>
        <v>982203</v>
      </c>
      <c r="P16" s="43">
        <v>883982.7</v>
      </c>
      <c r="Q16" s="65">
        <v>98220.3</v>
      </c>
      <c r="R16" s="43">
        <f t="shared" si="5"/>
        <v>0</v>
      </c>
      <c r="S16" s="43">
        <f t="shared" si="6"/>
        <v>0</v>
      </c>
      <c r="T16" s="43">
        <f t="shared" si="6"/>
        <v>0</v>
      </c>
      <c r="U16" s="29" t="s">
        <v>44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</row>
    <row r="17" spans="1:220" s="31" customFormat="1" ht="49.5" customHeight="1">
      <c r="A17" s="38" t="s">
        <v>26</v>
      </c>
      <c r="B17" s="40" t="s">
        <v>27</v>
      </c>
      <c r="C17" s="24" t="s">
        <v>17</v>
      </c>
      <c r="D17" s="41">
        <v>2664</v>
      </c>
      <c r="E17" s="42">
        <v>0.592</v>
      </c>
      <c r="F17" s="43">
        <v>2698137</v>
      </c>
      <c r="G17" s="43">
        <v>2427137</v>
      </c>
      <c r="H17" s="43">
        <v>271000</v>
      </c>
      <c r="I17" s="24" t="s">
        <v>17</v>
      </c>
      <c r="J17" s="48">
        <v>2664</v>
      </c>
      <c r="K17" s="48">
        <v>0.592</v>
      </c>
      <c r="L17" s="48">
        <f t="shared" si="3"/>
        <v>2698137</v>
      </c>
      <c r="M17" s="65">
        <v>2427137</v>
      </c>
      <c r="N17" s="65">
        <v>271000</v>
      </c>
      <c r="O17" s="65">
        <f t="shared" si="4"/>
        <v>2698137</v>
      </c>
      <c r="P17" s="43">
        <v>2427137</v>
      </c>
      <c r="Q17" s="65">
        <v>271000</v>
      </c>
      <c r="R17" s="43">
        <f t="shared" si="5"/>
        <v>0</v>
      </c>
      <c r="S17" s="43">
        <f t="shared" si="6"/>
        <v>0</v>
      </c>
      <c r="T17" s="43">
        <f t="shared" si="6"/>
        <v>0</v>
      </c>
      <c r="U17" s="29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</row>
    <row r="18" spans="1:220" s="31" customFormat="1" ht="53.25" customHeight="1">
      <c r="A18" s="38" t="s">
        <v>28</v>
      </c>
      <c r="B18" s="40" t="s">
        <v>29</v>
      </c>
      <c r="C18" s="24" t="s">
        <v>17</v>
      </c>
      <c r="D18" s="41">
        <v>900</v>
      </c>
      <c r="E18" s="42">
        <v>0.2</v>
      </c>
      <c r="F18" s="43">
        <v>905924</v>
      </c>
      <c r="G18" s="43">
        <v>814924</v>
      </c>
      <c r="H18" s="43">
        <v>91000</v>
      </c>
      <c r="I18" s="24" t="s">
        <v>17</v>
      </c>
      <c r="J18" s="48">
        <v>900</v>
      </c>
      <c r="K18" s="48">
        <v>0.2</v>
      </c>
      <c r="L18" s="48">
        <f t="shared" si="3"/>
        <v>905924</v>
      </c>
      <c r="M18" s="65">
        <v>814924</v>
      </c>
      <c r="N18" s="65">
        <v>91000</v>
      </c>
      <c r="O18" s="65">
        <f t="shared" si="4"/>
        <v>905924</v>
      </c>
      <c r="P18" s="43">
        <v>814924</v>
      </c>
      <c r="Q18" s="65">
        <v>91000</v>
      </c>
      <c r="R18" s="43">
        <f t="shared" si="5"/>
        <v>0</v>
      </c>
      <c r="S18" s="43">
        <f t="shared" si="6"/>
        <v>0</v>
      </c>
      <c r="T18" s="43">
        <f t="shared" si="6"/>
        <v>0</v>
      </c>
      <c r="U18" s="29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</row>
    <row r="19" spans="1:220" s="31" customFormat="1" ht="51.75" customHeight="1">
      <c r="A19" s="38" t="s">
        <v>30</v>
      </c>
      <c r="B19" s="40" t="s">
        <v>31</v>
      </c>
      <c r="C19" s="24" t="s">
        <v>17</v>
      </c>
      <c r="D19" s="41">
        <v>900</v>
      </c>
      <c r="E19" s="44">
        <v>0.18</v>
      </c>
      <c r="F19" s="43">
        <v>895546</v>
      </c>
      <c r="G19" s="43">
        <v>805546</v>
      </c>
      <c r="H19" s="43">
        <v>90000</v>
      </c>
      <c r="I19" s="24" t="s">
        <v>17</v>
      </c>
      <c r="J19" s="48">
        <v>900</v>
      </c>
      <c r="K19" s="48">
        <v>0.18</v>
      </c>
      <c r="L19" s="48">
        <f t="shared" si="3"/>
        <v>895546</v>
      </c>
      <c r="M19" s="65">
        <v>805546</v>
      </c>
      <c r="N19" s="65">
        <v>90000</v>
      </c>
      <c r="O19" s="65">
        <f t="shared" si="4"/>
        <v>895546</v>
      </c>
      <c r="P19" s="43">
        <v>805546</v>
      </c>
      <c r="Q19" s="65">
        <v>90000</v>
      </c>
      <c r="R19" s="43">
        <f t="shared" si="5"/>
        <v>0</v>
      </c>
      <c r="S19" s="43">
        <f t="shared" si="6"/>
        <v>0</v>
      </c>
      <c r="T19" s="43">
        <f t="shared" si="6"/>
        <v>0</v>
      </c>
      <c r="U19" s="29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</row>
    <row r="20" spans="1:220" s="31" customFormat="1" ht="75.75" customHeight="1">
      <c r="A20" s="38" t="s">
        <v>32</v>
      </c>
      <c r="B20" s="40" t="s">
        <v>33</v>
      </c>
      <c r="C20" s="24" t="s">
        <v>17</v>
      </c>
      <c r="D20" s="45">
        <v>1053</v>
      </c>
      <c r="E20" s="68">
        <v>0.234</v>
      </c>
      <c r="F20" s="65">
        <f>G20+H20</f>
        <v>959438.21</v>
      </c>
      <c r="G20" s="43">
        <v>863494.38</v>
      </c>
      <c r="H20" s="65">
        <v>95943.83</v>
      </c>
      <c r="I20" s="24" t="s">
        <v>17</v>
      </c>
      <c r="J20" s="48">
        <v>1053</v>
      </c>
      <c r="K20" s="48">
        <v>0.234</v>
      </c>
      <c r="L20" s="48">
        <f t="shared" si="3"/>
        <v>959438.21</v>
      </c>
      <c r="M20" s="65">
        <v>863494.38</v>
      </c>
      <c r="N20" s="65">
        <v>95943.83</v>
      </c>
      <c r="O20" s="65">
        <f t="shared" si="4"/>
        <v>959438.21</v>
      </c>
      <c r="P20" s="43">
        <v>863494.38</v>
      </c>
      <c r="Q20" s="65">
        <v>95943.83</v>
      </c>
      <c r="R20" s="43">
        <f t="shared" si="5"/>
        <v>0</v>
      </c>
      <c r="S20" s="43">
        <f t="shared" si="6"/>
        <v>0</v>
      </c>
      <c r="T20" s="43">
        <f t="shared" si="6"/>
        <v>0</v>
      </c>
      <c r="U20" s="77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</row>
    <row r="21" spans="1:220" s="31" customFormat="1" ht="45.75" customHeight="1">
      <c r="A21" s="38" t="s">
        <v>22</v>
      </c>
      <c r="B21" s="40" t="s">
        <v>46</v>
      </c>
      <c r="C21" s="24" t="s">
        <v>17</v>
      </c>
      <c r="D21" s="78" t="s">
        <v>17</v>
      </c>
      <c r="E21" s="42" t="s">
        <v>17</v>
      </c>
      <c r="F21" s="76">
        <v>256677.92</v>
      </c>
      <c r="G21" s="76">
        <v>256677.92</v>
      </c>
      <c r="H21" s="43">
        <v>0</v>
      </c>
      <c r="I21" s="24" t="s">
        <v>17</v>
      </c>
      <c r="J21" s="48">
        <v>0</v>
      </c>
      <c r="K21" s="48">
        <v>0</v>
      </c>
      <c r="L21" s="48">
        <v>0</v>
      </c>
      <c r="M21" s="65">
        <v>0</v>
      </c>
      <c r="N21" s="65">
        <v>0</v>
      </c>
      <c r="O21" s="65">
        <v>0</v>
      </c>
      <c r="P21" s="43">
        <v>0</v>
      </c>
      <c r="Q21" s="65">
        <v>0</v>
      </c>
      <c r="R21" s="76">
        <v>256677.92</v>
      </c>
      <c r="S21" s="76">
        <v>256677.92</v>
      </c>
      <c r="T21" s="43">
        <f t="shared" si="6"/>
        <v>0</v>
      </c>
      <c r="U21" s="29" t="s">
        <v>44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</row>
    <row r="22" spans="1:220" s="31" customFormat="1" ht="89.25" customHeight="1">
      <c r="A22" s="38" t="s">
        <v>53</v>
      </c>
      <c r="B22" s="67" t="s">
        <v>47</v>
      </c>
      <c r="C22" s="24" t="s">
        <v>17</v>
      </c>
      <c r="D22" s="78" t="s">
        <v>17</v>
      </c>
      <c r="E22" s="42" t="s">
        <v>17</v>
      </c>
      <c r="F22" s="43">
        <v>0</v>
      </c>
      <c r="G22" s="43">
        <v>0</v>
      </c>
      <c r="H22" s="43">
        <v>0</v>
      </c>
      <c r="I22" s="24" t="s">
        <v>17</v>
      </c>
      <c r="J22" s="48">
        <v>0</v>
      </c>
      <c r="K22" s="48">
        <v>0</v>
      </c>
      <c r="L22" s="48">
        <v>0</v>
      </c>
      <c r="M22" s="65">
        <v>0</v>
      </c>
      <c r="N22" s="65">
        <v>0</v>
      </c>
      <c r="O22" s="65">
        <v>0</v>
      </c>
      <c r="P22" s="43">
        <v>0</v>
      </c>
      <c r="Q22" s="65">
        <v>0</v>
      </c>
      <c r="R22" s="43">
        <v>0</v>
      </c>
      <c r="S22" s="43">
        <v>0</v>
      </c>
      <c r="T22" s="43">
        <v>0</v>
      </c>
      <c r="U22" s="2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</row>
    <row r="23" spans="1:220" s="31" customFormat="1" ht="77.25" customHeight="1">
      <c r="A23" s="34" t="s">
        <v>34</v>
      </c>
      <c r="B23" s="23" t="s">
        <v>35</v>
      </c>
      <c r="C23" s="24" t="s">
        <v>17</v>
      </c>
      <c r="D23" s="81" t="s">
        <v>58</v>
      </c>
      <c r="E23" s="81" t="s">
        <v>59</v>
      </c>
      <c r="F23" s="46">
        <f>F24</f>
        <v>6561823.06</v>
      </c>
      <c r="G23" s="46">
        <f>G24</f>
        <v>5900000</v>
      </c>
      <c r="H23" s="46">
        <f>H24</f>
        <v>661823.0599999999</v>
      </c>
      <c r="I23" s="24" t="s">
        <v>17</v>
      </c>
      <c r="J23" s="27">
        <v>0</v>
      </c>
      <c r="K23" s="27">
        <v>0</v>
      </c>
      <c r="L23" s="2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6">
        <f>R24</f>
        <v>5900000</v>
      </c>
      <c r="S23" s="46">
        <f>S24</f>
        <v>5900000</v>
      </c>
      <c r="T23" s="46">
        <f>T24</f>
        <v>0</v>
      </c>
      <c r="U23" s="2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</row>
    <row r="24" spans="1:220" s="31" customFormat="1" ht="29.25" customHeight="1">
      <c r="A24" s="34" t="s">
        <v>36</v>
      </c>
      <c r="B24" s="35" t="s">
        <v>23</v>
      </c>
      <c r="C24" s="24" t="s">
        <v>17</v>
      </c>
      <c r="D24" s="81" t="s">
        <v>58</v>
      </c>
      <c r="E24" s="81" t="s">
        <v>59</v>
      </c>
      <c r="F24" s="46">
        <f>F26+F27</f>
        <v>6561823.06</v>
      </c>
      <c r="G24" s="46">
        <f>G26+G27</f>
        <v>5900000</v>
      </c>
      <c r="H24" s="46">
        <f>H26+H27</f>
        <v>661823.0599999999</v>
      </c>
      <c r="I24" s="24" t="s">
        <v>17</v>
      </c>
      <c r="J24" s="27">
        <v>0</v>
      </c>
      <c r="K24" s="27">
        <v>0</v>
      </c>
      <c r="L24" s="2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6">
        <f>S24+T24</f>
        <v>5900000</v>
      </c>
      <c r="S24" s="46">
        <f>S26+S27</f>
        <v>5900000</v>
      </c>
      <c r="T24" s="46">
        <f>T26+T27</f>
        <v>0</v>
      </c>
      <c r="U24" s="29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</row>
    <row r="25" spans="1:220" s="31" customFormat="1" ht="11.25" customHeight="1">
      <c r="A25" s="38"/>
      <c r="B25" s="39" t="s">
        <v>24</v>
      </c>
      <c r="C25" s="24"/>
      <c r="D25" s="27"/>
      <c r="E25" s="81"/>
      <c r="F25" s="47"/>
      <c r="G25" s="47"/>
      <c r="H25" s="47"/>
      <c r="I25" s="24"/>
      <c r="J25" s="27"/>
      <c r="K25" s="27"/>
      <c r="L25" s="27"/>
      <c r="M25" s="37"/>
      <c r="N25" s="37"/>
      <c r="O25" s="37"/>
      <c r="P25" s="37"/>
      <c r="Q25" s="37"/>
      <c r="R25" s="47"/>
      <c r="S25" s="47"/>
      <c r="T25" s="47"/>
      <c r="U25" s="29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</row>
    <row r="26" spans="1:220" s="31" customFormat="1" ht="84" customHeight="1">
      <c r="A26" s="38" t="s">
        <v>37</v>
      </c>
      <c r="B26" s="40" t="s">
        <v>38</v>
      </c>
      <c r="C26" s="24" t="s">
        <v>17</v>
      </c>
      <c r="D26" s="79" t="s">
        <v>56</v>
      </c>
      <c r="E26" s="79" t="s">
        <v>60</v>
      </c>
      <c r="F26" s="49">
        <f>G26+H26</f>
        <v>4193931.2199999997</v>
      </c>
      <c r="G26" s="50">
        <v>3770000</v>
      </c>
      <c r="H26" s="50">
        <v>423931.22</v>
      </c>
      <c r="I26" s="24" t="s">
        <v>17</v>
      </c>
      <c r="J26" s="48">
        <v>0</v>
      </c>
      <c r="K26" s="48">
        <v>0</v>
      </c>
      <c r="L26" s="48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82">
        <f>S26+T26</f>
        <v>3770000</v>
      </c>
      <c r="S26" s="50">
        <v>3770000</v>
      </c>
      <c r="T26" s="50">
        <v>0</v>
      </c>
      <c r="U26" s="29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</row>
    <row r="27" spans="1:220" s="31" customFormat="1" ht="81.75" customHeight="1">
      <c r="A27" s="69" t="s">
        <v>39</v>
      </c>
      <c r="B27" s="70" t="s">
        <v>40</v>
      </c>
      <c r="C27" s="71" t="s">
        <v>17</v>
      </c>
      <c r="D27" s="80" t="s">
        <v>57</v>
      </c>
      <c r="E27" s="80" t="s">
        <v>61</v>
      </c>
      <c r="F27" s="73">
        <f>G27+H27</f>
        <v>2367891.84</v>
      </c>
      <c r="G27" s="74">
        <v>2130000</v>
      </c>
      <c r="H27" s="74">
        <v>237891.84</v>
      </c>
      <c r="I27" s="71" t="s">
        <v>17</v>
      </c>
      <c r="J27" s="72">
        <v>0</v>
      </c>
      <c r="K27" s="72">
        <v>0</v>
      </c>
      <c r="L27" s="72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83">
        <f>S27+T27</f>
        <v>2130000</v>
      </c>
      <c r="S27" s="74">
        <v>2130000</v>
      </c>
      <c r="T27" s="74">
        <v>0</v>
      </c>
      <c r="U27" s="19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</row>
    <row r="28" spans="1:21" s="30" customFormat="1" ht="59.25" customHeight="1">
      <c r="A28" s="38" t="s">
        <v>54</v>
      </c>
      <c r="B28" s="40" t="s">
        <v>46</v>
      </c>
      <c r="C28" s="24" t="s">
        <v>17</v>
      </c>
      <c r="D28" s="48" t="s">
        <v>17</v>
      </c>
      <c r="E28" s="48" t="s">
        <v>17</v>
      </c>
      <c r="F28" s="49">
        <v>0</v>
      </c>
      <c r="G28" s="50">
        <v>0</v>
      </c>
      <c r="H28" s="50">
        <v>0</v>
      </c>
      <c r="I28" s="24" t="s">
        <v>17</v>
      </c>
      <c r="J28" s="48">
        <v>0</v>
      </c>
      <c r="K28" s="48">
        <v>0</v>
      </c>
      <c r="L28" s="48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84">
        <v>5900000</v>
      </c>
      <c r="S28" s="84">
        <v>5900000</v>
      </c>
      <c r="T28" s="50">
        <v>0</v>
      </c>
      <c r="U28" s="29" t="s">
        <v>62</v>
      </c>
    </row>
    <row r="29" spans="1:21" s="30" customFormat="1" ht="117" customHeight="1">
      <c r="A29" s="38" t="s">
        <v>55</v>
      </c>
      <c r="B29" s="67" t="s">
        <v>49</v>
      </c>
      <c r="C29" s="24" t="s">
        <v>17</v>
      </c>
      <c r="D29" s="48" t="s">
        <v>17</v>
      </c>
      <c r="E29" s="48" t="s">
        <v>17</v>
      </c>
      <c r="F29" s="49">
        <v>0</v>
      </c>
      <c r="G29" s="50">
        <v>0</v>
      </c>
      <c r="H29" s="50">
        <v>0</v>
      </c>
      <c r="I29" s="24" t="s">
        <v>17</v>
      </c>
      <c r="J29" s="48">
        <v>0</v>
      </c>
      <c r="K29" s="48">
        <v>0</v>
      </c>
      <c r="L29" s="48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49">
        <v>0</v>
      </c>
      <c r="S29" s="50">
        <v>0</v>
      </c>
      <c r="T29" s="50">
        <v>0</v>
      </c>
      <c r="U29" s="29"/>
    </row>
    <row r="30" spans="1:220" s="21" customFormat="1" ht="11.25" customHeight="1">
      <c r="A30" s="51"/>
      <c r="B30" s="52"/>
      <c r="C30" s="53"/>
      <c r="D30" s="54"/>
      <c r="E30" s="54"/>
      <c r="F30" s="55"/>
      <c r="G30" s="55"/>
      <c r="H30" s="55"/>
      <c r="I30" s="56"/>
      <c r="J30" s="55"/>
      <c r="K30" s="55"/>
      <c r="L30" s="55"/>
      <c r="M30" s="55"/>
      <c r="N30" s="55"/>
      <c r="O30" s="55"/>
      <c r="P30" s="56"/>
      <c r="Q30" s="56"/>
      <c r="R30" s="56"/>
      <c r="S30" s="57"/>
      <c r="T30" s="57"/>
      <c r="U30" s="5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</row>
    <row r="32" spans="2:21" ht="51.75" customHeight="1">
      <c r="B32" s="87" t="s">
        <v>65</v>
      </c>
      <c r="C32" s="87"/>
      <c r="D32" s="102"/>
      <c r="E32" s="102"/>
      <c r="F32" s="58"/>
      <c r="G32" s="58"/>
      <c r="H32" s="59"/>
      <c r="L32" s="85"/>
      <c r="M32" s="85"/>
      <c r="N32" s="85"/>
      <c r="O32" s="85"/>
      <c r="P32" s="85"/>
      <c r="Q32" s="85"/>
      <c r="R32" s="85"/>
      <c r="S32" s="103" t="s">
        <v>43</v>
      </c>
      <c r="T32" s="103"/>
      <c r="U32" s="103"/>
    </row>
    <row r="33" spans="2:21" ht="39" customHeight="1">
      <c r="B33" s="87" t="s">
        <v>66</v>
      </c>
      <c r="C33" s="87"/>
      <c r="D33" s="87"/>
      <c r="E33" s="87"/>
      <c r="F33" s="87"/>
      <c r="G33" s="87"/>
      <c r="H33" s="88"/>
      <c r="L33" s="60"/>
      <c r="M33" s="60"/>
      <c r="N33" s="60"/>
      <c r="O33" s="60"/>
      <c r="P33" s="104" t="s">
        <v>42</v>
      </c>
      <c r="Q33" s="105"/>
      <c r="R33" s="105"/>
      <c r="S33" s="105"/>
      <c r="T33" s="105"/>
      <c r="U33" s="105"/>
    </row>
    <row r="34" spans="2:21" ht="17.25" customHeight="1">
      <c r="B34" s="101"/>
      <c r="C34" s="101"/>
      <c r="D34" s="101"/>
      <c r="E34" s="101"/>
      <c r="F34" s="101"/>
      <c r="G34" s="101"/>
      <c r="H34" s="59"/>
      <c r="L34" s="60"/>
      <c r="M34" s="60"/>
      <c r="N34" s="60"/>
      <c r="O34" s="60"/>
      <c r="P34" s="60"/>
      <c r="S34" s="60"/>
      <c r="T34" s="60"/>
      <c r="U34" s="60"/>
    </row>
    <row r="35" spans="2:21" ht="18.75">
      <c r="B35" s="66"/>
      <c r="C35" s="62"/>
      <c r="D35" s="63"/>
      <c r="E35" s="63"/>
      <c r="F35" s="61"/>
      <c r="G35" s="61"/>
      <c r="H35" s="61"/>
      <c r="I35" s="64"/>
      <c r="J35" s="86"/>
      <c r="K35" s="89"/>
      <c r="L35" s="89"/>
      <c r="M35" s="89"/>
      <c r="N35" s="89"/>
      <c r="O35" s="64"/>
      <c r="P35" s="106" t="s">
        <v>67</v>
      </c>
      <c r="Q35" s="107"/>
      <c r="R35" s="107"/>
      <c r="S35" s="107"/>
      <c r="T35" s="107"/>
      <c r="U35" s="107"/>
    </row>
    <row r="38" spans="17:18" ht="12.75">
      <c r="Q38" s="86" t="s">
        <v>63</v>
      </c>
      <c r="R38" s="86"/>
    </row>
  </sheetData>
  <sheetProtection/>
  <mergeCells count="28">
    <mergeCell ref="S32:U32"/>
    <mergeCell ref="P35:U35"/>
    <mergeCell ref="O1:U1"/>
    <mergeCell ref="O2:U2"/>
    <mergeCell ref="B3:U4"/>
    <mergeCell ref="U5:U7"/>
    <mergeCell ref="O6:O7"/>
    <mergeCell ref="B34:G34"/>
    <mergeCell ref="S6:T6"/>
    <mergeCell ref="C6:E6"/>
    <mergeCell ref="F6:F7"/>
    <mergeCell ref="B32:E32"/>
    <mergeCell ref="R6:R7"/>
    <mergeCell ref="R5:T5"/>
    <mergeCell ref="G6:H6"/>
    <mergeCell ref="I6:K6"/>
    <mergeCell ref="L6:L7"/>
    <mergeCell ref="M6:N6"/>
    <mergeCell ref="Q38:R38"/>
    <mergeCell ref="B33:H33"/>
    <mergeCell ref="P33:U33"/>
    <mergeCell ref="J35:N35"/>
    <mergeCell ref="A5:A7"/>
    <mergeCell ref="B5:B7"/>
    <mergeCell ref="C5:H5"/>
    <mergeCell ref="I5:N5"/>
    <mergeCell ref="O5:Q5"/>
    <mergeCell ref="P6:Q6"/>
  </mergeCells>
  <printOptions/>
  <pageMargins left="0.23" right="0.16" top="0.16" bottom="0.15" header="0.16" footer="0.15"/>
  <pageSetup horizontalDpi="600" verticalDpi="600" orientation="landscape" paperSize="9" scale="6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2016-12-21T10:52:26Z</cp:lastPrinted>
  <dcterms:created xsi:type="dcterms:W3CDTF">2016-07-01T12:36:09Z</dcterms:created>
  <dcterms:modified xsi:type="dcterms:W3CDTF">2016-12-21T10:52:36Z</dcterms:modified>
  <cp:category/>
  <cp:version/>
  <cp:contentType/>
  <cp:contentStatus/>
</cp:coreProperties>
</file>