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2390" windowHeight="88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<sst xmlns="http://schemas.openxmlformats.org/spreadsheetml/2006/main" count="71" uniqueCount="71">
  <si>
    <t>Наименование показателя</t>
  </si>
  <si>
    <t>Код раздела</t>
  </si>
  <si>
    <t>Код подраздела</t>
  </si>
  <si>
    <t>Общегосударственные вопросы</t>
  </si>
  <si>
    <t>0100</t>
  </si>
  <si>
    <t>Функционирование местных администраций</t>
  </si>
  <si>
    <t>0104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</si>
  <si>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</si>
  <si>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</si>
  <si>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</si>
  <si>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0300</t>
  </si>
  <si>
    <t>0309</t>
  </si>
  <si>
    <t>0310</t>
  </si>
  <si>
    <t>Национальная экономика</t>
  </si>
  <si>
    <t>0400</t>
  </si>
  <si>
    <t>Связь и информатика</t>
  </si>
  <si>
    <t>Жилищно-коммунальное хозяйство</t>
  </si>
  <si>
    <t>0500</t>
  </si>
  <si>
    <t>0501</t>
  </si>
  <si>
    <t>Коммунальное хозяйство</t>
  </si>
  <si>
    <t>Образование</t>
  </si>
  <si>
    <t>0700</t>
  </si>
  <si>
    <t>Молодежная политика и оздоровление детей</t>
  </si>
  <si>
    <t>0707</t>
  </si>
  <si>
    <t>0800</t>
  </si>
  <si>
    <t>Культура</t>
  </si>
  <si>
    <t>0801</t>
  </si>
  <si>
    <t>ВСЕГО РАСХОДОВ</t>
  </si>
  <si>
    <t>0103</t>
  </si>
  <si>
    <t>Национальная оборона</t>
  </si>
  <si>
    <t>0200</t>
  </si>
  <si>
    <t>Мобилизационная и вневойсковая подготовка</t>
  </si>
  <si>
    <t>Вырицкого городского поселения</t>
  </si>
  <si>
    <t>0503</t>
  </si>
  <si>
    <t>0410</t>
  </si>
  <si>
    <t>0203</t>
  </si>
  <si>
    <t>Физическая культура и спорт</t>
  </si>
  <si>
    <t>0502</t>
  </si>
  <si>
    <t>Благоустройство</t>
  </si>
  <si>
    <t>Другие вопросы в области жилищно-коммунального хозяйства</t>
  </si>
  <si>
    <t>0505</t>
  </si>
  <si>
    <t>0111</t>
  </si>
  <si>
    <t>0113</t>
  </si>
  <si>
    <t xml:space="preserve">Культура, кинематография </t>
  </si>
  <si>
    <t>Массовый спорт</t>
  </si>
  <si>
    <t>1100</t>
  </si>
  <si>
    <t>1102</t>
  </si>
  <si>
    <t xml:space="preserve">Функционирование законодательных представительных органов </t>
  </si>
  <si>
    <t xml:space="preserve">Жилищное  хозяйство </t>
  </si>
  <si>
    <t>к решению Совета депутатов</t>
  </si>
  <si>
    <t>Сельское хозяйство и рыболовство</t>
  </si>
  <si>
    <t>0405</t>
  </si>
  <si>
    <t>Дорожное хозяйство</t>
  </si>
  <si>
    <t>0409</t>
  </si>
  <si>
    <t>Другие вопросы в области национальной экономики</t>
  </si>
  <si>
    <t>0412</t>
  </si>
  <si>
    <t>Функционирование органов в сфере национальной безопасности и правоохранительной деятельности</t>
  </si>
  <si>
    <t>0302</t>
  </si>
  <si>
    <t>Социальная политика</t>
  </si>
  <si>
    <t>Пенсионное обеспечение</t>
  </si>
  <si>
    <t>1001</t>
  </si>
  <si>
    <t>Бюджет на  2016 г.  (тыс.руб.)</t>
  </si>
  <si>
    <t>Изменения (тыс.руб.)</t>
  </si>
  <si>
    <t>Предупреждение и ликвидация последствий чрезвычайных ситуаций и стихийных бедствий, гражданская оборона</t>
  </si>
  <si>
    <t>Обеспечение пожарной безопасности</t>
  </si>
  <si>
    <t>Сумма на 2016 год (тыс.руб.)</t>
  </si>
  <si>
    <t>% исполнения</t>
  </si>
  <si>
    <t xml:space="preserve">Распределение бюджетных ассигнований по разделам и подразделам классификации расходов бюджета Вырицкого городского поселения за 1 полугодие 2016 года. </t>
  </si>
  <si>
    <t>Исполнено в 1 полугодии 2016г (тыс.руб.)</t>
  </si>
  <si>
    <t xml:space="preserve">Приложение № 3 </t>
  </si>
  <si>
    <t>№169  от 17 августа   2016г.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</si>
</sst>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</numFmts>
  <fonts count="42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8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 wrapText="1"/>
    </xf>
    <xf numFmtId="0" fontId="3" fillId="0" borderId="0" xfId="0" applyFont="1" applyAlignment="1">
      <alignment/>
    </xf>
    <xf numFmtId="0" fontId="1" fillId="0" borderId="10" xfId="0" applyFont="1" applyBorder="1" applyAlignment="1">
      <alignment wrapText="1"/>
    </xf>
    <xf numFmtId="49" fontId="1" fillId="0" borderId="10" xfId="0" applyNumberFormat="1" applyFont="1" applyBorder="1" applyAlignment="1">
      <alignment horizontal="center" wrapText="1"/>
    </xf>
    <xf numFmtId="0" fontId="4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1" fillId="0" borderId="11" xfId="0" applyFont="1" applyBorder="1" applyAlignment="1">
      <alignment wrapText="1"/>
    </xf>
    <xf numFmtId="49" fontId="1" fillId="0" borderId="11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left" wrapText="1"/>
    </xf>
    <xf numFmtId="168" fontId="2" fillId="0" borderId="10" xfId="0" applyNumberFormat="1" applyFont="1" applyBorder="1" applyAlignment="1">
      <alignment horizontal="center" wrapText="1"/>
    </xf>
    <xf numFmtId="0" fontId="1" fillId="0" borderId="0" xfId="0" applyFont="1" applyAlignment="1">
      <alignment horizontal="left"/>
    </xf>
    <xf numFmtId="168" fontId="1" fillId="0" borderId="10" xfId="0" applyNumberFormat="1" applyFont="1" applyBorder="1" applyAlignment="1">
      <alignment horizontal="center" wrapText="1"/>
    </xf>
    <xf numFmtId="168" fontId="1" fillId="0" borderId="11" xfId="0" applyNumberFormat="1" applyFont="1" applyBorder="1" applyAlignment="1">
      <alignment horizontal="center" wrapText="1"/>
    </xf>
    <xf numFmtId="2" fontId="2" fillId="0" borderId="10" xfId="0" applyNumberFormat="1" applyFont="1" applyBorder="1" applyAlignment="1">
      <alignment horizontal="center" wrapText="1"/>
    </xf>
    <xf numFmtId="2" fontId="1" fillId="0" borderId="10" xfId="0" applyNumberFormat="1" applyFont="1" applyBorder="1" applyAlignment="1">
      <alignment horizontal="center" wrapText="1"/>
    </xf>
    <xf numFmtId="168" fontId="6" fillId="0" borderId="10" xfId="0" applyNumberFormat="1" applyFont="1" applyBorder="1" applyAlignment="1">
      <alignment horizontal="center" vertical="center"/>
    </xf>
    <xf numFmtId="168" fontId="7" fillId="0" borderId="10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wrapText="1"/>
    </xf>
    <xf numFmtId="0" fontId="6" fillId="0" borderId="13" xfId="0" applyFont="1" applyBorder="1" applyAlignment="1">
      <alignment wrapText="1"/>
    </xf>
    <xf numFmtId="0" fontId="6" fillId="0" borderId="11" xfId="0" applyFont="1" applyBorder="1" applyAlignment="1">
      <alignment wrapText="1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1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0" fillId="0" borderId="0" xfId="0" applyAlignment="1">
      <alignment wrapText="1"/>
    </xf>
    <xf numFmtId="49" fontId="2" fillId="0" borderId="0" xfId="0" applyNumberFormat="1" applyFont="1" applyBorder="1" applyAlignment="1">
      <alignment horizontal="center" wrapText="1"/>
    </xf>
    <xf numFmtId="0" fontId="0" fillId="0" borderId="14" xfId="0" applyBorder="1" applyAlignment="1">
      <alignment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2"/>
  <sheetViews>
    <sheetView tabSelected="1" zoomScalePageLayoutView="0" workbookViewId="0" topLeftCell="A1">
      <selection activeCell="A5" sqref="A5"/>
    </sheetView>
  </sheetViews>
  <sheetFormatPr defaultColWidth="9.00390625" defaultRowHeight="12.75"/>
  <cols>
    <col min="1" max="1" width="52.75390625" style="1" customWidth="1"/>
    <col min="2" max="2" width="9.125" style="1" customWidth="1"/>
    <col min="3" max="3" width="16.25390625" style="2" customWidth="1"/>
    <col min="4" max="4" width="14.25390625" style="1" hidden="1" customWidth="1"/>
    <col min="5" max="5" width="12.125" style="1" hidden="1" customWidth="1"/>
    <col min="6" max="6" width="10.125" style="1" customWidth="1"/>
    <col min="7" max="7" width="9.00390625" style="1" customWidth="1"/>
    <col min="8" max="16384" width="9.125" style="1" customWidth="1"/>
  </cols>
  <sheetData>
    <row r="1" spans="3:5" ht="12.75">
      <c r="C1" s="16"/>
      <c r="D1" s="16"/>
      <c r="E1" s="16"/>
    </row>
    <row r="2" spans="3:8" ht="12.75">
      <c r="C2" s="29" t="s">
        <v>69</v>
      </c>
      <c r="D2" s="30"/>
      <c r="E2" s="31"/>
      <c r="F2" s="31"/>
      <c r="G2" s="31"/>
      <c r="H2" s="31"/>
    </row>
    <row r="3" spans="1:8" ht="12.75" customHeight="1">
      <c r="A3" s="3"/>
      <c r="B3" s="29" t="s">
        <v>49</v>
      </c>
      <c r="C3" s="31"/>
      <c r="D3" s="31"/>
      <c r="E3" s="31"/>
      <c r="F3" s="31"/>
      <c r="G3" s="31"/>
      <c r="H3" s="31"/>
    </row>
    <row r="4" spans="1:8" ht="14.25" customHeight="1">
      <c r="A4" s="3"/>
      <c r="B4" s="32" t="s">
        <v>32</v>
      </c>
      <c r="C4" s="31"/>
      <c r="D4" s="31"/>
      <c r="E4" s="31"/>
      <c r="F4" s="31"/>
      <c r="G4" s="31"/>
      <c r="H4" s="31"/>
    </row>
    <row r="5" spans="1:8" ht="12.75" customHeight="1">
      <c r="A5" s="3"/>
      <c r="B5" s="3"/>
      <c r="C5" s="33" t="s">
        <v>70</v>
      </c>
      <c r="D5" s="33"/>
      <c r="E5" s="34"/>
      <c r="F5" s="34"/>
      <c r="G5" s="31"/>
      <c r="H5" s="31"/>
    </row>
    <row r="6" spans="1:6" ht="18" customHeight="1">
      <c r="A6" s="35" t="s">
        <v>67</v>
      </c>
      <c r="B6" s="31"/>
      <c r="C6" s="31"/>
      <c r="D6" s="31"/>
      <c r="E6" s="31"/>
      <c r="F6" s="31"/>
    </row>
    <row r="7" spans="1:6" ht="12.75" customHeight="1">
      <c r="A7" s="31"/>
      <c r="B7" s="31"/>
      <c r="C7" s="31"/>
      <c r="D7" s="31"/>
      <c r="E7" s="31"/>
      <c r="F7" s="31"/>
    </row>
    <row r="8" spans="1:6" ht="5.25" customHeight="1">
      <c r="A8" s="31"/>
      <c r="B8" s="31"/>
      <c r="C8" s="31"/>
      <c r="D8" s="31"/>
      <c r="E8" s="31"/>
      <c r="F8" s="31"/>
    </row>
    <row r="9" spans="1:6" ht="18.75" customHeight="1" hidden="1">
      <c r="A9" s="36"/>
      <c r="B9" s="36"/>
      <c r="C9" s="36"/>
      <c r="D9" s="36"/>
      <c r="E9" s="36"/>
      <c r="F9" s="36"/>
    </row>
    <row r="10" spans="1:8" ht="21" customHeight="1">
      <c r="A10" s="40" t="s">
        <v>0</v>
      </c>
      <c r="B10" s="37" t="s">
        <v>1</v>
      </c>
      <c r="C10" s="37" t="s">
        <v>2</v>
      </c>
      <c r="D10" s="37" t="s">
        <v>61</v>
      </c>
      <c r="E10" s="37" t="s">
        <v>62</v>
      </c>
      <c r="F10" s="26" t="s">
        <v>65</v>
      </c>
      <c r="G10" s="26" t="s">
        <v>68</v>
      </c>
      <c r="H10" s="26" t="s">
        <v>66</v>
      </c>
    </row>
    <row r="11" spans="1:8" ht="16.5" customHeight="1">
      <c r="A11" s="41"/>
      <c r="B11" s="38"/>
      <c r="C11" s="38"/>
      <c r="D11" s="38"/>
      <c r="E11" s="43"/>
      <c r="F11" s="27"/>
      <c r="G11" s="27"/>
      <c r="H11" s="27"/>
    </row>
    <row r="12" spans="1:8" ht="9.75" customHeight="1">
      <c r="A12" s="42"/>
      <c r="B12" s="39"/>
      <c r="C12" s="39"/>
      <c r="D12" s="39"/>
      <c r="E12" s="44"/>
      <c r="F12" s="28"/>
      <c r="G12" s="28"/>
      <c r="H12" s="28"/>
    </row>
    <row r="13" spans="1:8" s="7" customFormat="1" ht="12.75" customHeight="1">
      <c r="A13" s="5" t="s">
        <v>3</v>
      </c>
      <c r="B13" s="6" t="s">
        <v>4</v>
      </c>
      <c r="C13" s="6"/>
      <c r="D13" s="15">
        <f>D14+D15+D16+D17</f>
        <v>23120.22</v>
      </c>
      <c r="E13" s="15">
        <f>E15+E17+E16</f>
        <v>1010.6999999999998</v>
      </c>
      <c r="F13" s="23">
        <f>F14+F15+F16+F17</f>
        <v>22300.708000000002</v>
      </c>
      <c r="G13" s="23">
        <f>G14+G15+G16+G17</f>
        <v>9852.197999999999</v>
      </c>
      <c r="H13" s="22">
        <f>G13/F13*100</f>
        <v>44.17885746048958</v>
      </c>
    </row>
    <row r="14" spans="1:8" s="7" customFormat="1" ht="12.75" customHeight="1">
      <c r="A14" s="14" t="s">
        <v>47</v>
      </c>
      <c r="B14" s="6"/>
      <c r="C14" s="9" t="s">
        <v>28</v>
      </c>
      <c r="D14" s="17">
        <v>300</v>
      </c>
      <c r="E14" s="17"/>
      <c r="F14" s="24">
        <v>300</v>
      </c>
      <c r="G14" s="25">
        <v>0</v>
      </c>
      <c r="H14" s="21">
        <f aca="true" t="shared" si="0" ref="H14:H42">G14/F14*100</f>
        <v>0</v>
      </c>
    </row>
    <row r="15" spans="1:8" ht="17.25" customHeight="1">
      <c r="A15" s="8" t="s">
        <v>5</v>
      </c>
      <c r="B15" s="8"/>
      <c r="C15" s="9" t="s">
        <v>6</v>
      </c>
      <c r="D15" s="4">
        <v>21157.7</v>
      </c>
      <c r="E15" s="4">
        <v>-452.1</v>
      </c>
      <c r="F15" s="24">
        <v>20275.4</v>
      </c>
      <c r="G15" s="25">
        <v>9084.55</v>
      </c>
      <c r="H15" s="21">
        <f t="shared" si="0"/>
        <v>44.805774485336904</v>
      </c>
    </row>
    <row r="16" spans="1:8" ht="12.75" customHeight="1">
      <c r="A16" s="12" t="s">
        <v>7</v>
      </c>
      <c r="B16" s="12"/>
      <c r="C16" s="13" t="s">
        <v>41</v>
      </c>
      <c r="D16" s="18">
        <v>250</v>
      </c>
      <c r="E16" s="18">
        <v>-50</v>
      </c>
      <c r="F16" s="24">
        <v>200</v>
      </c>
      <c r="G16" s="25">
        <v>0</v>
      </c>
      <c r="H16" s="21">
        <f t="shared" si="0"/>
        <v>0</v>
      </c>
    </row>
    <row r="17" spans="1:8" ht="25.5" customHeight="1">
      <c r="A17" s="8" t="s">
        <v>8</v>
      </c>
      <c r="B17" s="8"/>
      <c r="C17" s="9" t="s">
        <v>42</v>
      </c>
      <c r="D17" s="17">
        <v>1412.52</v>
      </c>
      <c r="E17" s="17">
        <v>1512.8</v>
      </c>
      <c r="F17" s="24">
        <v>1525.308</v>
      </c>
      <c r="G17" s="25">
        <v>767.648</v>
      </c>
      <c r="H17" s="21">
        <f t="shared" si="0"/>
        <v>50.32740928389545</v>
      </c>
    </row>
    <row r="18" spans="1:8" ht="12.75" customHeight="1">
      <c r="A18" s="5" t="s">
        <v>29</v>
      </c>
      <c r="B18" s="6" t="s">
        <v>30</v>
      </c>
      <c r="C18" s="9"/>
      <c r="D18" s="19">
        <f>D19</f>
        <v>644.08</v>
      </c>
      <c r="E18" s="19"/>
      <c r="F18" s="19">
        <f>F19</f>
        <v>555.79</v>
      </c>
      <c r="G18" s="19">
        <f>G19</f>
        <v>245.873</v>
      </c>
      <c r="H18" s="22">
        <f t="shared" si="0"/>
        <v>44.23847136508394</v>
      </c>
    </row>
    <row r="19" spans="1:8" ht="12.75" customHeight="1">
      <c r="A19" s="14" t="s">
        <v>31</v>
      </c>
      <c r="B19" s="6"/>
      <c r="C19" s="9" t="s">
        <v>35</v>
      </c>
      <c r="D19" s="20">
        <v>644.08</v>
      </c>
      <c r="E19" s="20"/>
      <c r="F19" s="24">
        <v>555.79</v>
      </c>
      <c r="G19" s="25">
        <v>245.873</v>
      </c>
      <c r="H19" s="21">
        <f t="shared" si="0"/>
        <v>44.23847136508394</v>
      </c>
    </row>
    <row r="20" spans="1:8" s="7" customFormat="1" ht="25.5" customHeight="1">
      <c r="A20" s="5" t="s">
        <v>9</v>
      </c>
      <c r="B20" s="6" t="s">
        <v>10</v>
      </c>
      <c r="C20" s="6"/>
      <c r="D20" s="15">
        <f>SUM(D21:D23)</f>
        <v>510</v>
      </c>
      <c r="E20" s="15"/>
      <c r="F20" s="19">
        <f>SUM(F21:F23)</f>
        <v>710</v>
      </c>
      <c r="G20" s="19">
        <f>SUM(G21:G23)</f>
        <v>0</v>
      </c>
      <c r="H20" s="22">
        <f t="shared" si="0"/>
        <v>0</v>
      </c>
    </row>
    <row r="21" spans="1:8" s="7" customFormat="1" ht="25.5" customHeight="1">
      <c r="A21" s="14" t="s">
        <v>56</v>
      </c>
      <c r="B21" s="6"/>
      <c r="C21" s="9" t="s">
        <v>57</v>
      </c>
      <c r="D21" s="17">
        <v>50</v>
      </c>
      <c r="E21" s="17"/>
      <c r="F21" s="24">
        <v>220</v>
      </c>
      <c r="G21" s="25">
        <v>0</v>
      </c>
      <c r="H21" s="21">
        <f t="shared" si="0"/>
        <v>0</v>
      </c>
    </row>
    <row r="22" spans="1:8" ht="27" customHeight="1">
      <c r="A22" s="8" t="s">
        <v>63</v>
      </c>
      <c r="B22" s="8"/>
      <c r="C22" s="9" t="s">
        <v>11</v>
      </c>
      <c r="D22" s="17">
        <v>190</v>
      </c>
      <c r="E22" s="17"/>
      <c r="F22" s="24">
        <v>180</v>
      </c>
      <c r="G22" s="25">
        <v>0</v>
      </c>
      <c r="H22" s="21">
        <f t="shared" si="0"/>
        <v>0</v>
      </c>
    </row>
    <row r="23" spans="1:8" ht="15.75" customHeight="1">
      <c r="A23" s="8" t="s">
        <v>64</v>
      </c>
      <c r="B23" s="8"/>
      <c r="C23" s="9" t="s">
        <v>12</v>
      </c>
      <c r="D23" s="17">
        <v>270</v>
      </c>
      <c r="E23" s="17"/>
      <c r="F23" s="24">
        <v>310</v>
      </c>
      <c r="G23" s="25">
        <v>0</v>
      </c>
      <c r="H23" s="21">
        <f t="shared" si="0"/>
        <v>0</v>
      </c>
    </row>
    <row r="24" spans="1:8" s="7" customFormat="1" ht="12.75" customHeight="1">
      <c r="A24" s="5" t="s">
        <v>13</v>
      </c>
      <c r="B24" s="6" t="s">
        <v>14</v>
      </c>
      <c r="C24" s="6"/>
      <c r="D24" s="15">
        <f>SUM(D25:D28)</f>
        <v>5328.1</v>
      </c>
      <c r="E24" s="15">
        <v>50</v>
      </c>
      <c r="F24" s="19">
        <f>SUM(F25:F28)</f>
        <v>22397.608</v>
      </c>
      <c r="G24" s="19">
        <f>SUM(G25:G28)</f>
        <v>448.953</v>
      </c>
      <c r="H24" s="22">
        <f t="shared" si="0"/>
        <v>2.004468512887626</v>
      </c>
    </row>
    <row r="25" spans="1:8" s="7" customFormat="1" ht="12.75" customHeight="1">
      <c r="A25" s="14" t="s">
        <v>50</v>
      </c>
      <c r="B25" s="6"/>
      <c r="C25" s="9" t="s">
        <v>51</v>
      </c>
      <c r="D25" s="17">
        <v>15</v>
      </c>
      <c r="E25" s="17"/>
      <c r="F25" s="24">
        <v>15</v>
      </c>
      <c r="G25" s="25">
        <v>0</v>
      </c>
      <c r="H25" s="21">
        <f t="shared" si="0"/>
        <v>0</v>
      </c>
    </row>
    <row r="26" spans="1:8" s="7" customFormat="1" ht="12.75" customHeight="1">
      <c r="A26" s="14" t="s">
        <v>52</v>
      </c>
      <c r="B26" s="6"/>
      <c r="C26" s="9" t="s">
        <v>53</v>
      </c>
      <c r="D26" s="17">
        <v>4150</v>
      </c>
      <c r="E26" s="17"/>
      <c r="F26" s="24">
        <v>21169.508</v>
      </c>
      <c r="G26" s="25">
        <v>213.14</v>
      </c>
      <c r="H26" s="21">
        <f t="shared" si="0"/>
        <v>1.0068254774744883</v>
      </c>
    </row>
    <row r="27" spans="1:8" ht="12.75" customHeight="1">
      <c r="A27" s="8" t="s">
        <v>15</v>
      </c>
      <c r="B27" s="8"/>
      <c r="C27" s="9" t="s">
        <v>34</v>
      </c>
      <c r="D27" s="17">
        <v>548.1</v>
      </c>
      <c r="E27" s="17">
        <v>50</v>
      </c>
      <c r="F27" s="24">
        <v>598.1</v>
      </c>
      <c r="G27" s="25">
        <v>163.873</v>
      </c>
      <c r="H27" s="21">
        <f t="shared" si="0"/>
        <v>27.39892994482528</v>
      </c>
    </row>
    <row r="28" spans="1:8" ht="12.75" customHeight="1">
      <c r="A28" s="8" t="s">
        <v>54</v>
      </c>
      <c r="B28" s="8"/>
      <c r="C28" s="9" t="s">
        <v>55</v>
      </c>
      <c r="D28" s="17">
        <v>615</v>
      </c>
      <c r="E28" s="17"/>
      <c r="F28" s="24">
        <v>615</v>
      </c>
      <c r="G28" s="25">
        <v>71.94</v>
      </c>
      <c r="H28" s="21">
        <f t="shared" si="0"/>
        <v>11.697560975609756</v>
      </c>
    </row>
    <row r="29" spans="1:8" s="7" customFormat="1" ht="12.75" customHeight="1">
      <c r="A29" s="5" t="s">
        <v>16</v>
      </c>
      <c r="B29" s="6" t="s">
        <v>17</v>
      </c>
      <c r="C29" s="6"/>
      <c r="D29" s="15">
        <f>D30+D31+D32+D33</f>
        <v>53036.3</v>
      </c>
      <c r="E29" s="15">
        <f>SUM(E30:E33)</f>
        <v>4860.6</v>
      </c>
      <c r="F29" s="19">
        <f>F30+F31+F32+F33</f>
        <v>63198.223</v>
      </c>
      <c r="G29" s="19">
        <f>G30+G31+G32+G33</f>
        <v>18187.22409</v>
      </c>
      <c r="H29" s="22">
        <f t="shared" si="0"/>
        <v>28.778062462294233</v>
      </c>
    </row>
    <row r="30" spans="1:8" s="10" customFormat="1" ht="25.5" customHeight="1">
      <c r="A30" s="8" t="s">
        <v>48</v>
      </c>
      <c r="B30" s="8"/>
      <c r="C30" s="9" t="s">
        <v>18</v>
      </c>
      <c r="D30" s="17">
        <v>2490.1</v>
      </c>
      <c r="E30" s="17">
        <v>2800</v>
      </c>
      <c r="F30" s="24">
        <v>2190.094</v>
      </c>
      <c r="G30" s="25">
        <v>450.48798</v>
      </c>
      <c r="H30" s="21">
        <f t="shared" si="0"/>
        <v>20.56934451215336</v>
      </c>
    </row>
    <row r="31" spans="1:8" ht="12.75" customHeight="1">
      <c r="A31" s="8" t="s">
        <v>19</v>
      </c>
      <c r="B31" s="8"/>
      <c r="C31" s="9" t="s">
        <v>37</v>
      </c>
      <c r="D31" s="17">
        <v>2278.1</v>
      </c>
      <c r="E31" s="17"/>
      <c r="F31" s="24">
        <v>10540.1</v>
      </c>
      <c r="G31" s="25">
        <v>58.932</v>
      </c>
      <c r="H31" s="21">
        <f t="shared" si="0"/>
        <v>0.5591218299636626</v>
      </c>
    </row>
    <row r="32" spans="1:8" ht="14.25" customHeight="1">
      <c r="A32" s="8" t="s">
        <v>38</v>
      </c>
      <c r="B32" s="8"/>
      <c r="C32" s="9" t="s">
        <v>33</v>
      </c>
      <c r="D32" s="4">
        <v>27208.1</v>
      </c>
      <c r="E32" s="4"/>
      <c r="F32" s="24">
        <v>27347.429</v>
      </c>
      <c r="G32" s="25">
        <v>8335.15798</v>
      </c>
      <c r="H32" s="21">
        <f t="shared" si="0"/>
        <v>30.478762665404492</v>
      </c>
    </row>
    <row r="33" spans="1:8" ht="14.25" customHeight="1">
      <c r="A33" s="8" t="s">
        <v>39</v>
      </c>
      <c r="B33" s="8"/>
      <c r="C33" s="9" t="s">
        <v>40</v>
      </c>
      <c r="D33" s="17">
        <v>21060</v>
      </c>
      <c r="E33" s="17">
        <v>2060.6</v>
      </c>
      <c r="F33" s="24">
        <v>23120.6</v>
      </c>
      <c r="G33" s="25">
        <v>9342.64613</v>
      </c>
      <c r="H33" s="21">
        <f t="shared" si="0"/>
        <v>40.40832041556015</v>
      </c>
    </row>
    <row r="34" spans="1:8" s="7" customFormat="1" ht="12.75" customHeight="1">
      <c r="A34" s="5" t="s">
        <v>20</v>
      </c>
      <c r="B34" s="6" t="s">
        <v>21</v>
      </c>
      <c r="C34" s="6"/>
      <c r="D34" s="15">
        <f>SUM(D35:D35)</f>
        <v>796.2</v>
      </c>
      <c r="E34" s="15"/>
      <c r="F34" s="19">
        <f>SUM(F35:F35)</f>
        <v>862.11</v>
      </c>
      <c r="G34" s="19">
        <f>SUM(G35:G35)</f>
        <v>59.5</v>
      </c>
      <c r="H34" s="22">
        <f t="shared" si="0"/>
        <v>6.901671480437531</v>
      </c>
    </row>
    <row r="35" spans="1:8" ht="12.75" customHeight="1">
      <c r="A35" s="8" t="s">
        <v>22</v>
      </c>
      <c r="B35" s="8"/>
      <c r="C35" s="9" t="s">
        <v>23</v>
      </c>
      <c r="D35" s="17">
        <v>796.2</v>
      </c>
      <c r="E35" s="17"/>
      <c r="F35" s="24">
        <v>862.11</v>
      </c>
      <c r="G35" s="25">
        <v>59.5</v>
      </c>
      <c r="H35" s="21">
        <f t="shared" si="0"/>
        <v>6.901671480437531</v>
      </c>
    </row>
    <row r="36" spans="1:8" s="7" customFormat="1" ht="16.5" customHeight="1">
      <c r="A36" s="5" t="s">
        <v>43</v>
      </c>
      <c r="B36" s="6" t="s">
        <v>24</v>
      </c>
      <c r="C36" s="6"/>
      <c r="D36" s="15">
        <f>SUM(D37:D37)</f>
        <v>17390</v>
      </c>
      <c r="E36" s="15">
        <v>370</v>
      </c>
      <c r="F36" s="19">
        <f>SUM(F37:F37)</f>
        <v>20230.2</v>
      </c>
      <c r="G36" s="19">
        <f>SUM(G37:G37)</f>
        <v>8823.24813</v>
      </c>
      <c r="H36" s="22">
        <f t="shared" si="0"/>
        <v>43.614240739093034</v>
      </c>
    </row>
    <row r="37" spans="1:8" ht="12.75" customHeight="1">
      <c r="A37" s="14" t="s">
        <v>25</v>
      </c>
      <c r="B37" s="8"/>
      <c r="C37" s="9" t="s">
        <v>26</v>
      </c>
      <c r="D37" s="17">
        <v>17390</v>
      </c>
      <c r="E37" s="17">
        <v>370</v>
      </c>
      <c r="F37" s="24">
        <v>20230.2</v>
      </c>
      <c r="G37" s="25">
        <v>8823.24813</v>
      </c>
      <c r="H37" s="21">
        <f t="shared" si="0"/>
        <v>43.614240739093034</v>
      </c>
    </row>
    <row r="38" spans="1:8" ht="12.75" customHeight="1">
      <c r="A38" s="5" t="s">
        <v>58</v>
      </c>
      <c r="B38" s="5">
        <v>1000</v>
      </c>
      <c r="C38" s="9"/>
      <c r="D38" s="19">
        <f>D39</f>
        <v>1424.1</v>
      </c>
      <c r="E38" s="19">
        <f>E39</f>
        <v>-270.1</v>
      </c>
      <c r="F38" s="19">
        <f>F39</f>
        <v>1154</v>
      </c>
      <c r="G38" s="19">
        <f>G39</f>
        <v>584.858</v>
      </c>
      <c r="H38" s="22">
        <f t="shared" si="0"/>
        <v>50.68093587521664</v>
      </c>
    </row>
    <row r="39" spans="1:8" ht="12.75" customHeight="1">
      <c r="A39" s="8" t="s">
        <v>59</v>
      </c>
      <c r="B39" s="8"/>
      <c r="C39" s="9" t="s">
        <v>60</v>
      </c>
      <c r="D39" s="17">
        <v>1424.1</v>
      </c>
      <c r="E39" s="17">
        <v>-270.1</v>
      </c>
      <c r="F39" s="24">
        <f>E39+D39</f>
        <v>1154</v>
      </c>
      <c r="G39" s="25">
        <v>584.858</v>
      </c>
      <c r="H39" s="21">
        <f t="shared" si="0"/>
        <v>50.68093587521664</v>
      </c>
    </row>
    <row r="40" spans="1:8" s="7" customFormat="1" ht="12.75" customHeight="1">
      <c r="A40" s="5" t="s">
        <v>36</v>
      </c>
      <c r="B40" s="6" t="s">
        <v>45</v>
      </c>
      <c r="C40" s="6"/>
      <c r="D40" s="15">
        <f>SUM(D41:D41)</f>
        <v>571.8</v>
      </c>
      <c r="E40" s="15"/>
      <c r="F40" s="19">
        <f>SUM(F41:F41)</f>
        <v>571.8</v>
      </c>
      <c r="G40" s="19">
        <f>SUM(G41:G41)</f>
        <v>137.88265</v>
      </c>
      <c r="H40" s="22">
        <f t="shared" si="0"/>
        <v>24.11378978663869</v>
      </c>
    </row>
    <row r="41" spans="1:8" ht="12.75" customHeight="1">
      <c r="A41" s="8" t="s">
        <v>44</v>
      </c>
      <c r="B41" s="8"/>
      <c r="C41" s="9" t="s">
        <v>46</v>
      </c>
      <c r="D41" s="17">
        <v>571.8</v>
      </c>
      <c r="E41" s="17"/>
      <c r="F41" s="24">
        <v>571.8</v>
      </c>
      <c r="G41" s="25">
        <v>137.88265</v>
      </c>
      <c r="H41" s="21">
        <f t="shared" si="0"/>
        <v>24.11378978663869</v>
      </c>
    </row>
    <row r="42" spans="1:8" s="7" customFormat="1" ht="12.75" customHeight="1">
      <c r="A42" s="11" t="s">
        <v>27</v>
      </c>
      <c r="B42" s="11"/>
      <c r="C42" s="5"/>
      <c r="D42" s="15">
        <f>D13+D18+D20+D24+D29+D34+D36+D38+D40</f>
        <v>102820.80000000002</v>
      </c>
      <c r="E42" s="15">
        <f>E13+E24+E29+E36+E38</f>
        <v>6021.2</v>
      </c>
      <c r="F42" s="19">
        <f>F13+F18+F20+F24+F29+F34+F36+F38+F40</f>
        <v>131980.43899999998</v>
      </c>
      <c r="G42" s="19">
        <f>G13+G18+G20+G24+G29+G34+G36+G38+G40</f>
        <v>38339.73687</v>
      </c>
      <c r="H42" s="22">
        <f t="shared" si="0"/>
        <v>29.049560041242177</v>
      </c>
    </row>
  </sheetData>
  <sheetProtection/>
  <mergeCells count="13">
    <mergeCell ref="B10:B12"/>
    <mergeCell ref="C10:C12"/>
    <mergeCell ref="E10:E12"/>
    <mergeCell ref="G10:G12"/>
    <mergeCell ref="H10:H12"/>
    <mergeCell ref="C2:H2"/>
    <mergeCell ref="B3:H3"/>
    <mergeCell ref="B4:H4"/>
    <mergeCell ref="C5:H5"/>
    <mergeCell ref="A6:F9"/>
    <mergeCell ref="F10:F12"/>
    <mergeCell ref="D10:D12"/>
    <mergeCell ref="A10:A12"/>
  </mergeCells>
  <printOptions/>
  <pageMargins left="0.5905511811023623" right="0" top="0" bottom="0" header="0.5118110236220472" footer="0.5118110236220472"/>
  <pageSetup fitToHeight="1" fitToWidth="1"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 "Гатчинский район"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Владелец</cp:lastModifiedBy>
  <cp:lastPrinted>2016-07-26T09:00:15Z</cp:lastPrinted>
  <dcterms:created xsi:type="dcterms:W3CDTF">2005-07-27T12:36:10Z</dcterms:created>
  <dcterms:modified xsi:type="dcterms:W3CDTF">2016-08-18T07:02:11Z</dcterms:modified>
  <cp:category/>
  <cp:version/>
  <cp:contentType/>
  <cp:contentStatus/>
</cp:coreProperties>
</file>